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o Computers\Desktop\"/>
    </mc:Choice>
  </mc:AlternateContent>
  <bookViews>
    <workbookView xWindow="0" yWindow="0" windowWidth="20490" windowHeight="705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Sheet1" sheetId="48" r:id="rId13"/>
    <sheet name="ფორმა N 8.1" sheetId="18" r:id="rId14"/>
    <sheet name="ფორმა N9" sheetId="10" r:id="rId15"/>
    <sheet name="ფორმა N9.1" sheetId="16" r:id="rId16"/>
    <sheet name="ფორმა N9.2" sheetId="17" r:id="rId17"/>
    <sheet name="ფორმა 9.3" sheetId="25" r:id="rId18"/>
    <sheet name="ფორმა 9.4" sheetId="33" r:id="rId19"/>
    <sheet name="ფორმა 9.5" sheetId="32" r:id="rId20"/>
    <sheet name="ფორმა 9.6" sheetId="39" r:id="rId21"/>
    <sheet name="ფორმა N 9.7" sheetId="35" r:id="rId22"/>
    <sheet name="ფორმა N9.7.1" sheetId="41" r:id="rId23"/>
    <sheet name="Validation" sheetId="13" state="veryHidden" r:id="rId24"/>
  </sheets>
  <externalReferences>
    <externalReference r:id="rId25"/>
    <externalReference r:id="rId26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7">#REF!</definedName>
    <definedName name="Date" localSheetId="20">#REF!</definedName>
    <definedName name="Date" localSheetId="21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2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7">'ფორმა 9.3'!$A$1:$G$28</definedName>
    <definedName name="_xlnm.Print_Area" localSheetId="19">'ფორმა 9.5'!$A$1:$L$35</definedName>
    <definedName name="_xlnm.Print_Area" localSheetId="20">'ფორმა 9.6'!$A$1:$I$35</definedName>
    <definedName name="_xlnm.Print_Area" localSheetId="13">'ფორმა N 8.1'!$A$1:$H$51</definedName>
    <definedName name="_xlnm.Print_Area" localSheetId="21">'ფორმა N 9.7'!$A$1:$I$56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N8'!$A$1:$J$28</definedName>
    <definedName name="_xlnm.Print_Area" localSheetId="14">'ფორმა N9'!$A$1:$K$52</definedName>
    <definedName name="_xlnm.Print_Area" localSheetId="15">'ფორმა N9.1'!$A$1:$H$35</definedName>
    <definedName name="_xlnm.Print_Area" localSheetId="16">'ფორმა N9.2'!$A$1:$I$35</definedName>
    <definedName name="_xlnm.Print_Area" localSheetId="22">'ფორმა N9.7.1'!$A$1:$N$42</definedName>
  </definedNames>
  <calcPr calcId="162913"/>
</workbook>
</file>

<file path=xl/calcChain.xml><?xml version="1.0" encoding="utf-8"?>
<calcChain xmlns="http://schemas.openxmlformats.org/spreadsheetml/2006/main">
  <c r="C36" i="47" l="1"/>
  <c r="I15" i="7"/>
  <c r="A5" i="9" l="1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C12" i="7" s="1"/>
  <c r="C10" i="7" s="1"/>
  <c r="D10" i="7"/>
  <c r="D31" i="3"/>
  <c r="C31" i="3"/>
  <c r="D9" i="7" l="1"/>
  <c r="C9" i="7"/>
  <c r="D72" i="47"/>
  <c r="C72" i="47"/>
  <c r="D64" i="47"/>
  <c r="D58" i="47"/>
  <c r="C58" i="47"/>
  <c r="D53" i="47"/>
  <c r="C53" i="47"/>
  <c r="D47" i="47"/>
  <c r="C47" i="47"/>
  <c r="D36" i="47"/>
  <c r="D32" i="47"/>
  <c r="C32" i="47"/>
  <c r="D17" i="47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E9" i="10" l="1"/>
  <c r="G9" i="10"/>
  <c r="I9" i="10"/>
  <c r="D45" i="12"/>
  <c r="C45" i="12"/>
  <c r="D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F19" i="10"/>
  <c r="F17" i="10" s="1"/>
  <c r="D19" i="10"/>
  <c r="D17" i="10" s="1"/>
  <c r="B19" i="10"/>
  <c r="B17" i="10" s="1"/>
  <c r="F14" i="10"/>
  <c r="D14" i="10"/>
  <c r="B14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67" i="12" s="1"/>
  <c r="D64" i="12" s="1"/>
  <c r="D44" i="12" s="1"/>
  <c r="D26" i="3"/>
  <c r="C10" i="12"/>
  <c r="C67" i="12" s="1"/>
  <c r="C64" i="12" s="1"/>
  <c r="C44" i="12" s="1"/>
  <c r="D9" i="10"/>
  <c r="F9" i="10"/>
  <c r="C9" i="3" l="1"/>
  <c r="D9" i="3"/>
</calcChain>
</file>

<file path=xl/sharedStrings.xml><?xml version="1.0" encoding="utf-8"?>
<sst xmlns="http://schemas.openxmlformats.org/spreadsheetml/2006/main" count="1096" uniqueCount="625">
  <si>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</si>
  <si>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</si>
  <si>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</si>
  <si>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</si>
  <si>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</si>
  <si>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</si>
  <si>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</si>
  <si>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</si>
  <si>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</si>
  <si>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</si>
  <si>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</si>
  <si>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</si>
  <si>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</si>
  <si>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</si>
  <si>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</si>
  <si>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</si>
  <si>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</si>
  <si>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</si>
  <si>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</si>
  <si>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</si>
  <si>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</si>
  <si>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</si>
  <si>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</si>
  <si>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</si>
  <si>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</si>
  <si>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</si>
  <si>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</si>
  <si>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</si>
  <si>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</si>
  <si>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</si>
  <si>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</si>
  <si>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</si>
  <si>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</si>
  <si>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</si>
  <si>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</si>
  <si>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</si>
  <si>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</si>
  <si>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</si>
  <si>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</si>
  <si>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</si>
  <si>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</si>
  <si>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</si>
  <si>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</si>
  <si>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</si>
  <si>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</si>
  <si>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</si>
  <si>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</si>
  <si>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</si>
  <si>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</si>
  <si>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</si>
  <si>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</si>
  <si>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</si>
  <si>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</si>
  <si>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</si>
  <si>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</si>
  <si>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</si>
  <si>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</si>
  <si>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</si>
  <si>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</si>
  <si>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</si>
  <si>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</si>
  <si>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</si>
  <si>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</si>
  <si>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</si>
  <si>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</si>
  <si>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</si>
  <si>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</si>
  <si>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</si>
  <si>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</si>
  <si>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</si>
  <si>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</si>
  <si>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</si>
  <si>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</si>
  <si>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</si>
  <si>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</si>
  <si>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</si>
  <si>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</si>
  <si>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</si>
  <si>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</si>
  <si>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</si>
  <si>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</si>
  <si>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</si>
  <si>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</si>
  <si>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</si>
  <si>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</si>
  <si>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</si>
  <si>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</si>
  <si>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</si>
  <si>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</si>
  <si>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</si>
  <si>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</si>
  <si>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</si>
  <si>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</si>
  <si>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</si>
  <si>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</si>
  <si>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</si>
  <si>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</si>
  <si>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</si>
  <si>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</si>
  <si>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</si>
  <si>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</si>
  <si>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</si>
  <si>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</si>
  <si>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</si>
  <si>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</si>
  <si>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</si>
  <si>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</si>
  <si>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</si>
  <si>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</si>
  <si>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</si>
  <si>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</si>
  <si>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</si>
  <si>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</si>
  <si>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</si>
  <si>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</si>
  <si>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</si>
  <si>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</si>
  <si>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</si>
  <si>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</si>
  <si>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</si>
  <si>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</si>
  <si>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</si>
  <si>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</si>
  <si>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</si>
  <si>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</si>
  <si>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</si>
  <si>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</si>
  <si>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</si>
  <si>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</si>
  <si>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</si>
  <si>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</si>
  <si>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</si>
  <si>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</si>
  <si>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</si>
  <si>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</si>
  <si>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</si>
  <si>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</si>
  <si>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</si>
  <si>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</si>
  <si>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</si>
  <si>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</si>
  <si>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</si>
  <si>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</si>
  <si>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</si>
  <si>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</si>
  <si>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</si>
  <si>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</si>
  <si>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</si>
  <si>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</si>
  <si>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</si>
  <si>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</si>
  <si>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</si>
  <si>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</si>
  <si>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</si>
  <si>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</si>
  <si>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</si>
  <si>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</si>
  <si>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</si>
  <si>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</si>
  <si>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</si>
  <si>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</si>
  <si>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</si>
  <si>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</si>
  <si>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</si>
  <si>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</si>
  <si>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</si>
  <si>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</si>
  <si>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</si>
  <si>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</si>
  <si>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</si>
  <si>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</si>
  <si>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</si>
  <si>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</si>
  <si>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</si>
  <si>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</si>
  <si>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</si>
  <si>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</si>
  <si>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</si>
  <si>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</si>
  <si>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</si>
  <si>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</si>
  <si>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</si>
  <si>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</si>
  <si>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</si>
  <si>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</si>
  <si>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</si>
  <si>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</si>
  <si>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</si>
  <si>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</si>
  <si>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</si>
  <si>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</si>
  <si>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</si>
  <si>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</si>
  <si>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</si>
  <si>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</si>
  <si>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</si>
  <si>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</si>
  <si>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</si>
  <si>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</si>
  <si>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</si>
  <si>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</si>
  <si>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</si>
  <si>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</si>
  <si>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</si>
  <si>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</si>
  <si>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</si>
  <si>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</si>
  <si>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</si>
  <si>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</si>
  <si>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</si>
  <si>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</si>
  <si>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</si>
  <si>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</si>
  <si>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</si>
  <si>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</si>
  <si>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</si>
  <si>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</si>
  <si>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</si>
  <si>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</si>
  <si>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</si>
  <si>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</si>
  <si>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</si>
  <si>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</si>
  <si>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</si>
  <si>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</si>
  <si>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</si>
  <si>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</si>
  <si>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</si>
  <si>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</si>
  <si>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</si>
  <si>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</si>
  <si>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</si>
  <si>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</si>
  <si>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</si>
  <si>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</si>
  <si>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</si>
  <si>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</si>
  <si>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</si>
  <si>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</si>
  <si>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</si>
  <si>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</si>
  <si>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</si>
  <si>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</si>
  <si>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</si>
  <si>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</si>
  <si>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</si>
  <si>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</si>
  <si>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</si>
  <si>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</si>
  <si>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</si>
  <si>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</si>
  <si>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</si>
  <si>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</si>
  <si>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</si>
  <si>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</si>
  <si>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</si>
  <si>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</si>
  <si>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</si>
  <si>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</si>
  <si>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</si>
  <si>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</si>
  <si>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</si>
  <si>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</si>
  <si>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</si>
  <si>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</si>
  <si>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</si>
  <si>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</si>
  <si>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</si>
  <si>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</si>
  <si>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</si>
  <si>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</si>
  <si>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</si>
  <si>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</si>
  <si>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</si>
  <si>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</si>
  <si>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</si>
  <si>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</si>
  <si>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</si>
  <si>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</si>
  <si>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</si>
  <si>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</si>
  <si>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</si>
  <si>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</si>
  <si>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</si>
  <si>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</si>
  <si>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</si>
  <si>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</si>
  <si>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</si>
  <si>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</si>
  <si>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</si>
  <si>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</si>
  <si>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</si>
  <si>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</si>
  <si>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</si>
  <si>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</si>
  <si>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</si>
  <si>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</si>
  <si>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</si>
  <si>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</si>
  <si>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</si>
  <si>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</si>
  <si>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</si>
  <si>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</si>
  <si>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</si>
  <si>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</si>
  <si>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</si>
  <si>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</si>
  <si>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</si>
  <si>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</si>
  <si>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</si>
  <si>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</si>
  <si>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</si>
  <si>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</si>
  <si>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</si>
  <si>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</si>
  <si>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</si>
  <si>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</si>
  <si>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</si>
  <si>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</si>
  <si>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</si>
  <si>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</si>
  <si>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</si>
  <si>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</si>
  <si>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</si>
  <si>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</si>
  <si>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</si>
  <si>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</si>
  <si>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</si>
  <si>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</si>
  <si>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</si>
  <si>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</si>
  <si>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</si>
  <si>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</si>
  <si>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</si>
  <si>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</si>
  <si>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</si>
  <si>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</si>
  <si>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</si>
  <si>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</si>
  <si>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</si>
  <si>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</si>
  <si>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</si>
  <si>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</si>
  <si>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</si>
  <si>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</si>
  <si>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</si>
  <si>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</si>
  <si>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</si>
  <si>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</si>
  <si>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</si>
  <si>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</si>
  <si>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</si>
  <si>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</si>
  <si>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</si>
  <si>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</si>
  <si>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</si>
  <si>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</si>
  <si>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</si>
  <si>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</si>
  <si>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</si>
  <si>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</si>
  <si>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</si>
  <si>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</si>
  <si>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</si>
  <si>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</si>
  <si>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</si>
  <si>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</si>
  <si>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</si>
  <si>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</si>
  <si>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</si>
  <si>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</si>
  <si>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</si>
  <si>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</si>
  <si>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</si>
  <si>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</si>
  <si>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</si>
  <si>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</si>
  <si>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</si>
  <si>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</si>
  <si>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</si>
  <si>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</si>
  <si>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</si>
  <si>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</si>
  <si>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</si>
  <si>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</si>
  <si>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</si>
  <si>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</si>
  <si>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</si>
  <si>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</si>
  <si>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</si>
  <si>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</si>
  <si>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</si>
  <si>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</si>
  <si>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</si>
  <si>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</si>
  <si>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</si>
  <si>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</si>
  <si>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</si>
  <si>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</si>
  <si>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</si>
  <si>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</si>
  <si>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</si>
  <si>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</si>
  <si>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</si>
  <si>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</si>
  <si>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</si>
  <si>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</si>
  <si>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</si>
  <si>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</si>
  <si>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</si>
  <si>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</si>
  <si>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</si>
  <si>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</si>
  <si>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</si>
  <si>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</si>
  <si>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</si>
  <si>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</si>
  <si>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</si>
  <si>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</si>
  <si>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</si>
  <si>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</si>
  <si>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</si>
  <si>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</si>
  <si>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</si>
  <si>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</si>
  <si>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</si>
  <si>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</si>
  <si>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</si>
  <si>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</si>
  <si>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</si>
  <si>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</si>
  <si>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</si>
  <si>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</si>
  <si>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</si>
  <si>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</si>
  <si>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</si>
  <si>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</si>
  <si>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</si>
  <si>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</si>
  <si>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</si>
  <si>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</si>
  <si>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</si>
  <si>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</si>
  <si>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</si>
  <si>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</si>
  <si>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</si>
  <si>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</si>
  <si>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</si>
  <si>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</si>
  <si>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</si>
  <si>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</si>
  <si>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</si>
  <si>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</si>
  <si>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</si>
  <si>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</si>
  <si>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</si>
  <si>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</si>
  <si>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</si>
  <si>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</si>
  <si>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</si>
  <si>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</si>
  <si>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</si>
  <si>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</si>
  <si>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</si>
  <si>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</si>
  <si>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</si>
  <si>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</si>
  <si>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</si>
  <si>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</si>
  <si>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</si>
  <si>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</si>
  <si>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</si>
  <si>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</si>
  <si>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</si>
  <si>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</si>
  <si>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</si>
  <si>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</si>
  <si>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</si>
  <si>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 xml:space="preserve">ელგუჯა </t>
  </si>
  <si>
    <t>სეხნიაშვილი</t>
  </si>
  <si>
    <t>შეხვედრები მოსახლეობასთან</t>
  </si>
  <si>
    <t>დას საქართველორეგიონები</t>
  </si>
  <si>
    <t>ნიკოლოზ</t>
  </si>
  <si>
    <t>ღლონტი</t>
  </si>
  <si>
    <t>აღმოს საქ რეგიონი</t>
  </si>
  <si>
    <t>ბანკი ქართუ</t>
  </si>
  <si>
    <t>GE65CR0140050001453608</t>
  </si>
  <si>
    <t>თიბისი</t>
  </si>
  <si>
    <t>GE39TB1100000000700804</t>
  </si>
  <si>
    <t>GE29TB1173136180100806</t>
  </si>
  <si>
    <t>ევრო ექვივ ლარი</t>
  </si>
  <si>
    <t>დოლარი ექვივ ლარი</t>
  </si>
  <si>
    <t xml:space="preserve">GE56TG7773145067800004 </t>
  </si>
  <si>
    <t>GE40TB7773145067800001</t>
  </si>
  <si>
    <t>საცხოვრებალი შენობები</t>
  </si>
  <si>
    <t>ქ. თბილისი კრწანისის ქ. 2 შესახვევი15-17</t>
  </si>
  <si>
    <t>01,18,06,011,065</t>
  </si>
  <si>
    <t>15,05,2013</t>
  </si>
  <si>
    <t>საერთო ფართით 212,04კვმ,საოფისე ფართობო 195,62კვმ, საზაფხულო ფართი 12,10 კვმ.</t>
  </si>
  <si>
    <t>საოფისე ფართი</t>
  </si>
  <si>
    <t>ელგუჯა</t>
  </si>
  <si>
    <t>ლევიძე</t>
  </si>
  <si>
    <t>ნაზი ცერცვაძე</t>
  </si>
  <si>
    <t>01005007325</t>
  </si>
  <si>
    <t>სიების დაზუსტება</t>
  </si>
  <si>
    <t>მერი ჯაიანი</t>
  </si>
  <si>
    <t>01005009471</t>
  </si>
  <si>
    <t>ლამარა ნუცუბიძე</t>
  </si>
  <si>
    <t>01025007533</t>
  </si>
  <si>
    <t>თამარ ზაქარიაძე</t>
  </si>
  <si>
    <t>01005009446</t>
  </si>
  <si>
    <t>ლიანა მახარაშვილი</t>
  </si>
  <si>
    <t>01021013913</t>
  </si>
  <si>
    <t>ლიანა გოგოლაშვილი</t>
  </si>
  <si>
    <t>33001016148</t>
  </si>
  <si>
    <t>იური ჯაიანი</t>
  </si>
  <si>
    <t>01005030651</t>
  </si>
  <si>
    <t>თია ბიჭაშვილი</t>
  </si>
  <si>
    <t>01005007289</t>
  </si>
  <si>
    <t>მაია კაკაბაძე</t>
  </si>
  <si>
    <t>01024022044</t>
  </si>
  <si>
    <t>ეკატერინე ვაშაკიძე</t>
  </si>
  <si>
    <t>01011091701</t>
  </si>
  <si>
    <t>შორენა ჭუმბურიძე</t>
  </si>
  <si>
    <t>01030039609</t>
  </si>
  <si>
    <t>ნანა ჩიხლაძე</t>
  </si>
  <si>
    <t>01024031144</t>
  </si>
  <si>
    <t>ნათია ჯაიანი</t>
  </si>
  <si>
    <t>01005009469</t>
  </si>
  <si>
    <t>მანიჟა ქარელიძე</t>
  </si>
  <si>
    <t>01030036593</t>
  </si>
  <si>
    <t>მარინა ბაღაშვილი</t>
  </si>
  <si>
    <t>34001001219</t>
  </si>
  <si>
    <t>ლეილა ბეგლარაშვილი</t>
  </si>
  <si>
    <t>01030032946</t>
  </si>
  <si>
    <t>თამარ მაისურაძე</t>
  </si>
  <si>
    <t>01024058513</t>
  </si>
  <si>
    <t>ნინო გელაშვილი</t>
  </si>
  <si>
    <t>01008030435</t>
  </si>
  <si>
    <t>ნანა ენუქიძე</t>
  </si>
  <si>
    <t>01005018382</t>
  </si>
  <si>
    <t>ნინო პეტრიაშვილი</t>
  </si>
  <si>
    <t>01030039129</t>
  </si>
  <si>
    <t>რუსუდან ჭუმბურიძე</t>
  </si>
  <si>
    <t>01005010414</t>
  </si>
  <si>
    <t>ცისანა ძაბირაძე</t>
  </si>
  <si>
    <t>18001003125</t>
  </si>
  <si>
    <t>ლია მახარაძე</t>
  </si>
  <si>
    <t>61001047374</t>
  </si>
  <si>
    <t>იამზე მაჭავარიანი</t>
  </si>
  <si>
    <t>01007006675</t>
  </si>
  <si>
    <t>cicino SukakiZe</t>
  </si>
  <si>
    <t>1027032687</t>
  </si>
  <si>
    <t>givi gavaSeli</t>
  </si>
  <si>
    <t>1027040404</t>
  </si>
  <si>
    <t xml:space="preserve">nani sulava </t>
  </si>
  <si>
    <t>1027027047</t>
  </si>
  <si>
    <t>naziko sarqisiani</t>
  </si>
  <si>
    <t>1013018763</t>
  </si>
  <si>
    <t>ხათუნა ხიდაშელი</t>
  </si>
  <si>
    <t>01005018306</t>
  </si>
  <si>
    <t xml:space="preserve"> murat kahriman</t>
  </si>
  <si>
    <t>მაისურების ღირებულება</t>
  </si>
  <si>
    <t>PORTEK IC VE DIS TICARET</t>
  </si>
  <si>
    <t>maisurebi</t>
  </si>
  <si>
    <t>YLMAZ TEXTIL ABDULAH YLMAZ</t>
  </si>
  <si>
    <t>ფ/პ რომან ცხონდია</t>
  </si>
  <si>
    <t>ა/ვალდებული პირი</t>
  </si>
  <si>
    <t>შპს ქართული ოცნება</t>
  </si>
  <si>
    <t>205283637</t>
  </si>
  <si>
    <t>მომსახურება</t>
  </si>
  <si>
    <t>01,09,20-01,11,20</t>
  </si>
  <si>
    <t>ბეჭდური რეკლამის ხარჯები  (ბუკლეტები)</t>
  </si>
  <si>
    <t>ბეჭდური რეკლამი ხარჯი</t>
  </si>
  <si>
    <t>შპს იუ-სი-ემ</t>
  </si>
  <si>
    <t>საქ კონსერვატიული პარტია</t>
  </si>
  <si>
    <t>საქართველოს კონსერვატიული პარტია</t>
  </si>
  <si>
    <t>ქ ქუთაისი  ზ. გამსახურდიას ქN 22</t>
  </si>
  <si>
    <t>ტრიპლეტი-10000ც ფლაერი 14000ც ბუკლეტი2100ც</t>
  </si>
  <si>
    <t>ფულადი შემოწირულობა</t>
  </si>
  <si>
    <t>მაგდანა მუშკუდიანი</t>
  </si>
  <si>
    <t>60001014396</t>
  </si>
  <si>
    <t>GE95TB7931545069600001</t>
  </si>
  <si>
    <t>თეონა ჯახუტაშვილი</t>
  </si>
  <si>
    <t>54001043323</t>
  </si>
  <si>
    <t>თათია მაჩაიძე</t>
  </si>
  <si>
    <t>01001069982</t>
  </si>
  <si>
    <t>GE75TB1800000000618111</t>
  </si>
  <si>
    <t>GE05TB7620245161600001</t>
  </si>
  <si>
    <t>არაფულადი შემოწირულობა</t>
  </si>
  <si>
    <t>ელგუჯა ლორთქიფანიძე</t>
  </si>
  <si>
    <t>01011094631</t>
  </si>
  <si>
    <t>ფეისბუკგვერდისრეკლამირება ფეისბუკ გვერდზე</t>
  </si>
  <si>
    <t>სხვა კომუნალური ხარჯი  დასუფთავება</t>
  </si>
  <si>
    <t>ციური</t>
  </si>
  <si>
    <t>გედენიძე</t>
  </si>
  <si>
    <t>ბუღალტერი</t>
  </si>
  <si>
    <t>ეკატერინე</t>
  </si>
  <si>
    <t>აბზიანიძე</t>
  </si>
  <si>
    <t>თათია</t>
  </si>
  <si>
    <t>მაჩაიძე</t>
  </si>
  <si>
    <t>ქ თბილისი ო. ხიზანიშვილის ქn30</t>
  </si>
  <si>
    <t>01,10,20-,01,11,2020</t>
  </si>
  <si>
    <t>ანა</t>
  </si>
  <si>
    <t>გურგენიძე</t>
  </si>
  <si>
    <t>ქ თბილისი ჭავჭავაძის გამზირი N34</t>
  </si>
  <si>
    <t>ფართი (ხელშეკრულების მიხედვით)კვ მ</t>
  </si>
  <si>
    <t>01,10,20-01,11,20</t>
  </si>
  <si>
    <t>350 დოლარი</t>
  </si>
  <si>
    <t>მერაბ</t>
  </si>
  <si>
    <t>მერკვილაძე</t>
  </si>
  <si>
    <t>ქ ბათუმი მემედ აბაშიძის ქ N62</t>
  </si>
  <si>
    <t>29,09,20-01,11,20</t>
  </si>
  <si>
    <t xml:space="preserve">თეიმურაზ </t>
  </si>
  <si>
    <t>სურმანიძე</t>
  </si>
  <si>
    <t>ქ ზუგდიდი ლ ქობალიას ქN 38</t>
  </si>
  <si>
    <t>30,09,20-01,11,20</t>
  </si>
  <si>
    <t>ალექსი</t>
  </si>
  <si>
    <t>ანტონიუკი</t>
  </si>
  <si>
    <t xml:space="preserve">სხვა სარეკლამო ხარჯები     </t>
  </si>
  <si>
    <t>სხვა დანარჩენი საქონელი და მომსახურება  (ბანერის მონტაჟი)</t>
  </si>
  <si>
    <t>ბანერის მონტაჟის მომსახურება</t>
  </si>
  <si>
    <t>ი/მეწარმე მიხეილ ღლონტი</t>
  </si>
  <si>
    <t>22,09,20-12,10,20</t>
  </si>
  <si>
    <t>ბანერი 4 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</si>
</sst>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3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8" xfId="2" applyFont="1" applyFill="1" applyBorder="1" applyAlignment="1" applyProtection="1">
      <alignment horizontal="left" vertical="top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1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2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1" xfId="1" applyNumberFormat="1" applyFont="1" applyFill="1" applyBorder="1" applyAlignment="1" applyProtection="1">
      <alignment horizontal="right" vertical="center" wrapText="1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5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8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39" xfId="9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39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39" xfId="9" applyFont="1" applyFill="1" applyBorder="1" applyAlignment="1" applyProtection="1">
      <alignment vertical="center"/>
    </xf>
    <xf numFmtId="14" fontId="18" fillId="0" borderId="38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39" xfId="0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39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8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0" fontId="16" fillId="0" borderId="0" xfId="0" applyFont="1" applyAlignment="1" applyProtection="1">
      <alignment vertical="top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2" borderId="1" xfId="1" applyNumberFormat="1" applyFont="1" applyFill="1" applyBorder="1" applyAlignment="1" applyProtection="1">
      <alignment horizontal="right" vertical="center"/>
      <protection locked="0"/>
    </xf>
    <xf numFmtId="4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0" fontId="25" fillId="5" borderId="2" xfId="2" applyFont="1" applyFill="1" applyBorder="1" applyAlignment="1" applyProtection="1">
      <alignment horizontal="center" vertical="top" wrapText="1"/>
    </xf>
    <xf numFmtId="14" fontId="25" fillId="5" borderId="1" xfId="2" applyNumberFormat="1" applyFont="1" applyFill="1" applyBorder="1" applyAlignment="1" applyProtection="1">
      <alignment horizontal="center" vertical="top" wrapText="1"/>
    </xf>
    <xf numFmtId="2" fontId="25" fillId="5" borderId="1" xfId="2" applyNumberFormat="1" applyFont="1" applyFill="1" applyBorder="1" applyAlignment="1" applyProtection="1">
      <alignment horizontal="center" vertical="top" wrapText="1"/>
    </xf>
    <xf numFmtId="0" fontId="18" fillId="0" borderId="1" xfId="4" applyFont="1" applyBorder="1" applyAlignment="1" applyProtection="1">
      <alignment horizontal="right" vertical="center" wrapText="1"/>
      <protection locked="0"/>
    </xf>
    <xf numFmtId="49" fontId="16" fillId="0" borderId="1" xfId="1" applyNumberFormat="1" applyFont="1" applyFill="1" applyBorder="1" applyAlignment="1" applyProtection="1">
      <alignment horizontal="left" vertical="center" wrapText="1" indent="1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4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4" xfId="10" applyNumberFormat="1" applyFont="1" applyFill="1" applyBorder="1" applyAlignment="1" applyProtection="1">
      <alignment horizontal="center" vertical="center"/>
    </xf>
    <xf numFmtId="14" fontId="20" fillId="2" borderId="34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  <xf numFmtId="2" fontId="21" fillId="5" borderId="1" xfId="2" applyNumberFormat="1" applyFont="1" applyFill="1" applyBorder="1" applyAlignment="1" applyProtection="1">
      <alignment horizontal="center" vertical="top" wrapText="1"/>
    </xf>
    <xf numFmtId="14" fontId="26" fillId="0" borderId="2" xfId="5" applyNumberFormat="1" applyFont="1" applyBorder="1" applyAlignment="1" applyProtection="1">
      <alignment horizontal="center" vertical="center" wrapText="1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topLeftCell="C1" zoomScaleNormal="100" zoomScaleSheetLayoutView="100" workbookViewId="0">
      <selection activeCell="L2" sqref="L2"/>
    </sheetView>
  </sheetViews>
  <sheetFormatPr defaultRowHeight="15" x14ac:dyDescent="0.2"/>
  <cols>
    <col min="1" max="1" width="6.28515625" style="283" bestFit="1" customWidth="1"/>
    <col min="2" max="2" width="13.140625" style="283" customWidth="1"/>
    <col min="3" max="3" width="17.85546875" style="283" customWidth="1"/>
    <col min="4" max="4" width="15.140625" style="283" customWidth="1"/>
    <col min="5" max="5" width="24.5703125" style="283" customWidth="1"/>
    <col min="6" max="6" width="19.140625" style="284" customWidth="1"/>
    <col min="7" max="7" width="24.7109375" style="284" customWidth="1"/>
    <col min="8" max="8" width="19.140625" style="284" customWidth="1"/>
    <col min="9" max="9" width="16.42578125" style="283" bestFit="1" customWidth="1"/>
    <col min="10" max="10" width="17.42578125" style="283" customWidth="1"/>
    <col min="11" max="11" width="13.140625" style="283" bestFit="1" customWidth="1"/>
    <col min="12" max="12" width="15.28515625" style="283" customWidth="1"/>
    <col min="13" max="16384" width="9.140625" style="283"/>
  </cols>
  <sheetData>
    <row r="1" spans="1:12" s="294" customFormat="1" x14ac:dyDescent="0.2">
      <c r="A1" s="363" t="s">
        <v>295</v>
      </c>
      <c r="B1" s="348"/>
      <c r="C1" s="348"/>
      <c r="D1" s="348"/>
      <c r="E1" s="349"/>
      <c r="F1" s="343"/>
      <c r="G1" s="349"/>
      <c r="H1" s="362"/>
      <c r="I1" s="348"/>
      <c r="J1" s="349"/>
      <c r="K1" s="349"/>
      <c r="L1" s="361" t="s">
        <v>97</v>
      </c>
    </row>
    <row r="2" spans="1:12" s="294" customFormat="1" x14ac:dyDescent="0.2">
      <c r="A2" s="360" t="s">
        <v>128</v>
      </c>
      <c r="B2" s="348"/>
      <c r="C2" s="348"/>
      <c r="D2" s="348"/>
      <c r="E2" s="349"/>
      <c r="F2" s="343"/>
      <c r="G2" s="349"/>
      <c r="H2" s="359"/>
      <c r="I2" s="348"/>
      <c r="J2" s="349"/>
      <c r="K2" s="349"/>
      <c r="L2" s="358" t="s">
        <v>623</v>
      </c>
    </row>
    <row r="3" spans="1:12" s="294" customFormat="1" x14ac:dyDescent="0.2">
      <c r="A3" s="357"/>
      <c r="B3" s="348"/>
      <c r="C3" s="356"/>
      <c r="D3" s="355"/>
      <c r="E3" s="349"/>
      <c r="F3" s="354"/>
      <c r="G3" s="349"/>
      <c r="H3" s="349"/>
      <c r="I3" s="343"/>
      <c r="J3" s="348"/>
      <c r="K3" s="348"/>
      <c r="L3" s="347"/>
    </row>
    <row r="4" spans="1:12" s="294" customFormat="1" x14ac:dyDescent="0.2">
      <c r="A4" s="389" t="s">
        <v>262</v>
      </c>
      <c r="B4" s="343"/>
      <c r="C4" s="343"/>
      <c r="D4" s="391" t="s">
        <v>576</v>
      </c>
      <c r="E4" s="381"/>
      <c r="F4" s="293"/>
      <c r="G4" s="286"/>
      <c r="H4" s="382"/>
      <c r="I4" s="381"/>
      <c r="J4" s="383"/>
      <c r="K4" s="286"/>
      <c r="L4" s="384"/>
    </row>
    <row r="5" spans="1:12" s="294" customFormat="1" ht="15.75" thickBot="1" x14ac:dyDescent="0.25">
      <c r="A5" s="353"/>
      <c r="B5" s="349"/>
      <c r="C5" s="352"/>
      <c r="D5" s="351"/>
      <c r="E5" s="349"/>
      <c r="F5" s="350"/>
      <c r="G5" s="350"/>
      <c r="H5" s="350"/>
      <c r="I5" s="349"/>
      <c r="J5" s="348"/>
      <c r="K5" s="348"/>
      <c r="L5" s="347"/>
    </row>
    <row r="6" spans="1:12" ht="15.75" thickBot="1" x14ac:dyDescent="0.25">
      <c r="A6" s="346"/>
      <c r="B6" s="345"/>
      <c r="C6" s="344"/>
      <c r="D6" s="344"/>
      <c r="E6" s="344"/>
      <c r="F6" s="343"/>
      <c r="G6" s="343"/>
      <c r="H6" s="343"/>
      <c r="I6" s="405" t="s">
        <v>440</v>
      </c>
      <c r="J6" s="406"/>
      <c r="K6" s="407"/>
      <c r="L6" s="342"/>
    </row>
    <row r="7" spans="1:12" s="330" customFormat="1" ht="51.75" thickBot="1" x14ac:dyDescent="0.25">
      <c r="A7" s="341" t="s">
        <v>64</v>
      </c>
      <c r="B7" s="340" t="s">
        <v>129</v>
      </c>
      <c r="C7" s="340" t="s">
        <v>439</v>
      </c>
      <c r="D7" s="339" t="s">
        <v>268</v>
      </c>
      <c r="E7" s="338" t="s">
        <v>438</v>
      </c>
      <c r="F7" s="337" t="s">
        <v>437</v>
      </c>
      <c r="G7" s="336" t="s">
        <v>216</v>
      </c>
      <c r="H7" s="335" t="s">
        <v>213</v>
      </c>
      <c r="I7" s="334" t="s">
        <v>436</v>
      </c>
      <c r="J7" s="333" t="s">
        <v>265</v>
      </c>
      <c r="K7" s="332" t="s">
        <v>217</v>
      </c>
      <c r="L7" s="331" t="s">
        <v>218</v>
      </c>
    </row>
    <row r="8" spans="1:12" s="324" customFormat="1" ht="15.75" thickBot="1" x14ac:dyDescent="0.25">
      <c r="A8" s="328">
        <v>1</v>
      </c>
      <c r="B8" s="327">
        <v>2</v>
      </c>
      <c r="C8" s="329">
        <v>3</v>
      </c>
      <c r="D8" s="329">
        <v>4</v>
      </c>
      <c r="E8" s="328">
        <v>5</v>
      </c>
      <c r="F8" s="327">
        <v>6</v>
      </c>
      <c r="G8" s="329">
        <v>7</v>
      </c>
      <c r="H8" s="327">
        <v>8</v>
      </c>
      <c r="I8" s="328">
        <v>9</v>
      </c>
      <c r="J8" s="327">
        <v>10</v>
      </c>
      <c r="K8" s="326">
        <v>11</v>
      </c>
      <c r="L8" s="325">
        <v>12</v>
      </c>
    </row>
    <row r="9" spans="1:12" ht="25.5" x14ac:dyDescent="0.2">
      <c r="A9" s="323">
        <v>1</v>
      </c>
      <c r="B9" s="314">
        <v>44103</v>
      </c>
      <c r="C9" s="313" t="s">
        <v>579</v>
      </c>
      <c r="D9" s="322">
        <v>5000</v>
      </c>
      <c r="E9" s="321" t="s">
        <v>580</v>
      </c>
      <c r="F9" s="310" t="s">
        <v>581</v>
      </c>
      <c r="G9" s="320" t="s">
        <v>582</v>
      </c>
      <c r="H9" s="320" t="s">
        <v>487</v>
      </c>
      <c r="I9" s="319"/>
      <c r="J9" s="318"/>
      <c r="K9" s="317"/>
      <c r="L9" s="316"/>
    </row>
    <row r="10" spans="1:12" ht="25.5" x14ac:dyDescent="0.2">
      <c r="A10" s="315">
        <v>2</v>
      </c>
      <c r="B10" s="314">
        <v>44103</v>
      </c>
      <c r="C10" s="313" t="s">
        <v>579</v>
      </c>
      <c r="D10" s="312">
        <v>5000</v>
      </c>
      <c r="E10" s="311" t="s">
        <v>583</v>
      </c>
      <c r="F10" s="310" t="s">
        <v>584</v>
      </c>
      <c r="G10" s="310" t="s">
        <v>588</v>
      </c>
      <c r="H10" s="320" t="s">
        <v>487</v>
      </c>
      <c r="I10" s="309"/>
      <c r="J10" s="308"/>
      <c r="K10" s="307"/>
      <c r="L10" s="306"/>
    </row>
    <row r="11" spans="1:12" ht="25.5" x14ac:dyDescent="0.2">
      <c r="A11" s="315">
        <v>3</v>
      </c>
      <c r="B11" s="314">
        <v>44114</v>
      </c>
      <c r="C11" s="313" t="s">
        <v>579</v>
      </c>
      <c r="D11" s="312">
        <v>1300</v>
      </c>
      <c r="E11" s="311" t="s">
        <v>585</v>
      </c>
      <c r="F11" s="350" t="s">
        <v>586</v>
      </c>
      <c r="G11" s="310" t="s">
        <v>587</v>
      </c>
      <c r="H11" s="320" t="s">
        <v>487</v>
      </c>
      <c r="I11" s="309"/>
      <c r="J11" s="308"/>
      <c r="K11" s="307"/>
      <c r="L11" s="306"/>
    </row>
    <row r="12" spans="1:12" ht="38.25" x14ac:dyDescent="0.2">
      <c r="A12" s="315">
        <v>4</v>
      </c>
      <c r="B12" s="314">
        <v>44112</v>
      </c>
      <c r="C12" s="313" t="s">
        <v>589</v>
      </c>
      <c r="D12" s="312">
        <v>1000</v>
      </c>
      <c r="E12" s="311" t="s">
        <v>590</v>
      </c>
      <c r="F12" s="310" t="s">
        <v>591</v>
      </c>
      <c r="G12" s="310"/>
      <c r="H12" s="310"/>
      <c r="I12" s="309"/>
      <c r="J12" s="308" t="s">
        <v>592</v>
      </c>
      <c r="K12" s="307"/>
      <c r="L12" s="306"/>
    </row>
    <row r="13" spans="1:12" x14ac:dyDescent="0.2">
      <c r="A13" s="315">
        <v>5</v>
      </c>
      <c r="B13" s="314"/>
      <c r="C13" s="313"/>
      <c r="D13" s="312"/>
      <c r="E13" s="311"/>
      <c r="F13" s="310"/>
      <c r="G13" s="310"/>
      <c r="H13" s="310"/>
      <c r="I13" s="309"/>
      <c r="J13" s="308"/>
      <c r="K13" s="307"/>
      <c r="L13" s="306"/>
    </row>
    <row r="14" spans="1:12" x14ac:dyDescent="0.2">
      <c r="A14" s="315">
        <v>6</v>
      </c>
      <c r="B14" s="314"/>
      <c r="C14" s="313"/>
      <c r="D14" s="312"/>
      <c r="E14" s="311"/>
      <c r="F14" s="310"/>
      <c r="G14" s="310"/>
      <c r="H14" s="310"/>
      <c r="I14" s="309"/>
      <c r="J14" s="308"/>
      <c r="K14" s="307"/>
      <c r="L14" s="306"/>
    </row>
    <row r="15" spans="1:12" x14ac:dyDescent="0.2">
      <c r="A15" s="315">
        <v>7</v>
      </c>
      <c r="B15" s="314"/>
      <c r="C15" s="313"/>
      <c r="D15" s="312"/>
      <c r="E15" s="311"/>
      <c r="F15" s="310"/>
      <c r="G15" s="310"/>
      <c r="H15" s="310"/>
      <c r="I15" s="309"/>
      <c r="J15" s="308"/>
      <c r="K15" s="307"/>
      <c r="L15" s="306"/>
    </row>
    <row r="16" spans="1:12" x14ac:dyDescent="0.2">
      <c r="A16" s="315">
        <v>8</v>
      </c>
      <c r="B16" s="314"/>
      <c r="C16" s="313"/>
      <c r="D16" s="312"/>
      <c r="E16" s="311"/>
      <c r="F16" s="310"/>
      <c r="G16" s="310"/>
      <c r="H16" s="310"/>
      <c r="I16" s="309"/>
      <c r="J16" s="308"/>
      <c r="K16" s="307"/>
      <c r="L16" s="306"/>
    </row>
    <row r="17" spans="1:12" x14ac:dyDescent="0.2">
      <c r="A17" s="315">
        <v>9</v>
      </c>
      <c r="B17" s="314"/>
      <c r="C17" s="313"/>
      <c r="D17" s="312"/>
      <c r="E17" s="311"/>
      <c r="F17" s="310"/>
      <c r="G17" s="310"/>
      <c r="H17" s="310"/>
      <c r="I17" s="309"/>
      <c r="J17" s="308"/>
      <c r="K17" s="307"/>
      <c r="L17" s="306"/>
    </row>
    <row r="18" spans="1:12" x14ac:dyDescent="0.2">
      <c r="A18" s="315">
        <v>10</v>
      </c>
      <c r="B18" s="314"/>
      <c r="C18" s="313"/>
      <c r="D18" s="312"/>
      <c r="E18" s="311"/>
      <c r="F18" s="310"/>
      <c r="G18" s="310"/>
      <c r="H18" s="310"/>
      <c r="I18" s="309"/>
      <c r="J18" s="308"/>
      <c r="K18" s="307"/>
      <c r="L18" s="306"/>
    </row>
    <row r="19" spans="1:12" x14ac:dyDescent="0.2">
      <c r="A19" s="315">
        <v>11</v>
      </c>
      <c r="B19" s="314"/>
      <c r="C19" s="313"/>
      <c r="D19" s="312"/>
      <c r="E19" s="311"/>
      <c r="F19" s="310"/>
      <c r="G19" s="310"/>
      <c r="H19" s="310"/>
      <c r="I19" s="309"/>
      <c r="J19" s="308"/>
      <c r="K19" s="307"/>
      <c r="L19" s="306"/>
    </row>
    <row r="20" spans="1:12" x14ac:dyDescent="0.2">
      <c r="A20" s="315">
        <v>12</v>
      </c>
      <c r="B20" s="314"/>
      <c r="C20" s="313"/>
      <c r="D20" s="312"/>
      <c r="E20" s="311"/>
      <c r="F20" s="310"/>
      <c r="G20" s="310"/>
      <c r="H20" s="310"/>
      <c r="I20" s="309"/>
      <c r="J20" s="308"/>
      <c r="K20" s="307"/>
      <c r="L20" s="306"/>
    </row>
    <row r="21" spans="1:12" x14ac:dyDescent="0.2">
      <c r="A21" s="315">
        <v>13</v>
      </c>
      <c r="B21" s="314"/>
      <c r="C21" s="313"/>
      <c r="D21" s="312"/>
      <c r="E21" s="311"/>
      <c r="F21" s="310"/>
      <c r="G21" s="310"/>
      <c r="H21" s="310"/>
      <c r="I21" s="309"/>
      <c r="J21" s="308"/>
      <c r="K21" s="307"/>
      <c r="L21" s="306"/>
    </row>
    <row r="22" spans="1:12" x14ac:dyDescent="0.2">
      <c r="A22" s="315">
        <v>14</v>
      </c>
      <c r="B22" s="314"/>
      <c r="C22" s="313"/>
      <c r="D22" s="312"/>
      <c r="E22" s="311"/>
      <c r="F22" s="310"/>
      <c r="G22" s="310"/>
      <c r="H22" s="310"/>
      <c r="I22" s="309"/>
      <c r="J22" s="308"/>
      <c r="K22" s="307"/>
      <c r="L22" s="306"/>
    </row>
    <row r="23" spans="1:12" x14ac:dyDescent="0.2">
      <c r="A23" s="315">
        <v>15</v>
      </c>
      <c r="B23" s="314"/>
      <c r="C23" s="313"/>
      <c r="D23" s="312"/>
      <c r="E23" s="311"/>
      <c r="F23" s="310"/>
      <c r="G23" s="310"/>
      <c r="H23" s="310"/>
      <c r="I23" s="309"/>
      <c r="J23" s="308"/>
      <c r="K23" s="307"/>
      <c r="L23" s="306"/>
    </row>
    <row r="24" spans="1:12" x14ac:dyDescent="0.2">
      <c r="A24" s="315">
        <v>16</v>
      </c>
      <c r="B24" s="314"/>
      <c r="C24" s="313"/>
      <c r="D24" s="312"/>
      <c r="E24" s="311"/>
      <c r="F24" s="310"/>
      <c r="G24" s="310"/>
      <c r="H24" s="310"/>
      <c r="I24" s="309"/>
      <c r="J24" s="308"/>
      <c r="K24" s="307"/>
      <c r="L24" s="306"/>
    </row>
    <row r="25" spans="1:12" x14ac:dyDescent="0.2">
      <c r="A25" s="315">
        <v>17</v>
      </c>
      <c r="B25" s="314"/>
      <c r="C25" s="313"/>
      <c r="D25" s="312"/>
      <c r="E25" s="311"/>
      <c r="F25" s="310"/>
      <c r="G25" s="310"/>
      <c r="H25" s="310"/>
      <c r="I25" s="309"/>
      <c r="J25" s="308"/>
      <c r="K25" s="307"/>
      <c r="L25" s="306"/>
    </row>
    <row r="26" spans="1:12" x14ac:dyDescent="0.2">
      <c r="A26" s="315">
        <v>18</v>
      </c>
      <c r="B26" s="314"/>
      <c r="C26" s="313"/>
      <c r="D26" s="312"/>
      <c r="E26" s="311"/>
      <c r="F26" s="310"/>
      <c r="G26" s="310"/>
      <c r="H26" s="310"/>
      <c r="I26" s="309"/>
      <c r="J26" s="308"/>
      <c r="K26" s="307"/>
      <c r="L26" s="306"/>
    </row>
    <row r="27" spans="1:12" x14ac:dyDescent="0.2">
      <c r="A27" s="315">
        <v>19</v>
      </c>
      <c r="B27" s="314"/>
      <c r="C27" s="313"/>
      <c r="D27" s="312"/>
      <c r="E27" s="311"/>
      <c r="F27" s="310"/>
      <c r="G27" s="310"/>
      <c r="H27" s="310"/>
      <c r="I27" s="309"/>
      <c r="J27" s="308"/>
      <c r="K27" s="307"/>
      <c r="L27" s="306"/>
    </row>
    <row r="28" spans="1:12" ht="27.75" customHeight="1" thickBot="1" x14ac:dyDescent="0.25">
      <c r="A28" s="305" t="s">
        <v>264</v>
      </c>
      <c r="B28" s="304"/>
      <c r="C28" s="303"/>
      <c r="D28" s="302"/>
      <c r="E28" s="301"/>
      <c r="F28" s="300"/>
      <c r="G28" s="300"/>
      <c r="H28" s="300"/>
      <c r="I28" s="299"/>
      <c r="J28" s="298"/>
      <c r="K28" s="297"/>
      <c r="L28" s="296"/>
    </row>
    <row r="29" spans="1:12" x14ac:dyDescent="0.2">
      <c r="A29" s="286"/>
      <c r="B29" s="287"/>
      <c r="C29" s="286"/>
      <c r="D29" s="287"/>
      <c r="E29" s="286"/>
      <c r="F29" s="287"/>
      <c r="G29" s="286"/>
      <c r="H29" s="287"/>
      <c r="I29" s="286"/>
      <c r="J29" s="287"/>
      <c r="K29" s="286"/>
      <c r="L29" s="287"/>
    </row>
    <row r="30" spans="1:12" x14ac:dyDescent="0.2">
      <c r="A30" s="286"/>
      <c r="B30" s="293"/>
      <c r="C30" s="286"/>
      <c r="D30" s="293"/>
      <c r="E30" s="286"/>
      <c r="F30" s="293"/>
      <c r="G30" s="286"/>
      <c r="H30" s="293"/>
      <c r="I30" s="286"/>
      <c r="J30" s="293"/>
      <c r="K30" s="286"/>
      <c r="L30" s="293"/>
    </row>
    <row r="31" spans="1:12" s="294" customFormat="1" x14ac:dyDescent="0.2">
      <c r="A31" s="404" t="s">
        <v>407</v>
      </c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</row>
    <row r="32" spans="1:12" s="295" customFormat="1" ht="12.75" x14ac:dyDescent="0.2">
      <c r="A32" s="404" t="s">
        <v>435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</row>
    <row r="33" spans="1:12" s="295" customFormat="1" ht="12.75" x14ac:dyDescent="0.2">
      <c r="A33" s="404"/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</row>
    <row r="34" spans="1:12" s="294" customFormat="1" x14ac:dyDescent="0.2">
      <c r="A34" s="404" t="s">
        <v>434</v>
      </c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</row>
    <row r="35" spans="1:12" s="294" customFormat="1" x14ac:dyDescent="0.2">
      <c r="A35" s="404"/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</row>
    <row r="36" spans="1:12" s="294" customFormat="1" x14ac:dyDescent="0.2">
      <c r="A36" s="404" t="s">
        <v>433</v>
      </c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</row>
    <row r="37" spans="1:12" s="294" customFormat="1" x14ac:dyDescent="0.2">
      <c r="A37" s="286"/>
      <c r="B37" s="287"/>
      <c r="C37" s="286"/>
      <c r="D37" s="287"/>
      <c r="E37" s="286"/>
      <c r="F37" s="287"/>
      <c r="G37" s="286"/>
      <c r="H37" s="287"/>
      <c r="I37" s="286"/>
      <c r="J37" s="287"/>
      <c r="K37" s="286"/>
      <c r="L37" s="287"/>
    </row>
    <row r="38" spans="1:12" s="294" customFormat="1" x14ac:dyDescent="0.2">
      <c r="A38" s="286"/>
      <c r="B38" s="293"/>
      <c r="C38" s="286"/>
      <c r="D38" s="293"/>
      <c r="E38" s="286"/>
      <c r="F38" s="293"/>
      <c r="G38" s="286"/>
      <c r="H38" s="293"/>
      <c r="I38" s="286"/>
      <c r="J38" s="293"/>
      <c r="K38" s="286"/>
      <c r="L38" s="293"/>
    </row>
    <row r="39" spans="1:12" s="294" customFormat="1" x14ac:dyDescent="0.2">
      <c r="A39" s="286"/>
      <c r="B39" s="287"/>
      <c r="C39" s="286"/>
      <c r="D39" s="287"/>
      <c r="E39" s="286"/>
      <c r="F39" s="287"/>
      <c r="G39" s="286"/>
      <c r="H39" s="287"/>
      <c r="I39" s="286"/>
      <c r="J39" s="287"/>
      <c r="K39" s="286"/>
      <c r="L39" s="287"/>
    </row>
    <row r="40" spans="1:12" x14ac:dyDescent="0.2">
      <c r="A40" s="286"/>
      <c r="B40" s="293"/>
      <c r="C40" s="286"/>
      <c r="D40" s="293"/>
      <c r="E40" s="286"/>
      <c r="F40" s="293"/>
      <c r="G40" s="286"/>
      <c r="H40" s="293"/>
      <c r="I40" s="286"/>
      <c r="J40" s="293"/>
      <c r="K40" s="286"/>
      <c r="L40" s="293"/>
    </row>
    <row r="41" spans="1:12" s="288" customFormat="1" x14ac:dyDescent="0.2">
      <c r="A41" s="410" t="s">
        <v>96</v>
      </c>
      <c r="B41" s="410"/>
      <c r="C41" s="287"/>
      <c r="D41" s="286"/>
      <c r="E41" s="287"/>
      <c r="F41" s="287"/>
      <c r="G41" s="286"/>
      <c r="H41" s="287"/>
      <c r="I41" s="287"/>
      <c r="J41" s="286"/>
      <c r="K41" s="287"/>
      <c r="L41" s="286"/>
    </row>
    <row r="42" spans="1:12" s="288" customFormat="1" x14ac:dyDescent="0.2">
      <c r="A42" s="287"/>
      <c r="B42" s="286"/>
      <c r="C42" s="291"/>
      <c r="D42" s="292"/>
      <c r="E42" s="291"/>
      <c r="F42" s="287"/>
      <c r="G42" s="286"/>
      <c r="H42" s="290"/>
      <c r="I42" s="287"/>
      <c r="J42" s="286"/>
      <c r="K42" s="287"/>
      <c r="L42" s="286"/>
    </row>
    <row r="43" spans="1:12" s="288" customFormat="1" ht="15" customHeight="1" x14ac:dyDescent="0.2">
      <c r="A43" s="287"/>
      <c r="B43" s="286"/>
      <c r="C43" s="403" t="s">
        <v>256</v>
      </c>
      <c r="D43" s="403"/>
      <c r="E43" s="403"/>
      <c r="F43" s="287"/>
      <c r="G43" s="286"/>
      <c r="H43" s="408" t="s">
        <v>432</v>
      </c>
      <c r="I43" s="289"/>
      <c r="J43" s="286"/>
      <c r="K43" s="287"/>
      <c r="L43" s="286"/>
    </row>
    <row r="44" spans="1:12" s="288" customFormat="1" x14ac:dyDescent="0.2">
      <c r="A44" s="287"/>
      <c r="B44" s="286"/>
      <c r="C44" s="287"/>
      <c r="D44" s="286"/>
      <c r="E44" s="287"/>
      <c r="F44" s="287"/>
      <c r="G44" s="286"/>
      <c r="H44" s="409"/>
      <c r="I44" s="289"/>
      <c r="J44" s="286"/>
      <c r="K44" s="287"/>
      <c r="L44" s="286"/>
    </row>
    <row r="45" spans="1:12" s="285" customFormat="1" x14ac:dyDescent="0.2">
      <c r="A45" s="287"/>
      <c r="B45" s="286"/>
      <c r="C45" s="403" t="s">
        <v>127</v>
      </c>
      <c r="D45" s="403"/>
      <c r="E45" s="403"/>
      <c r="F45" s="287"/>
      <c r="G45" s="286"/>
      <c r="H45" s="287"/>
      <c r="I45" s="287"/>
      <c r="J45" s="286"/>
      <c r="K45" s="287"/>
      <c r="L45" s="286"/>
    </row>
    <row r="46" spans="1:12" s="285" customFormat="1" x14ac:dyDescent="0.2">
      <c r="E46" s="283"/>
    </row>
    <row r="47" spans="1:12" s="285" customFormat="1" x14ac:dyDescent="0.2">
      <c r="E47" s="283"/>
    </row>
    <row r="48" spans="1:12" s="285" customFormat="1" x14ac:dyDescent="0.2">
      <c r="E48" s="283"/>
    </row>
    <row r="49" spans="5:5" s="285" customFormat="1" x14ac:dyDescent="0.2">
      <c r="E49" s="283"/>
    </row>
    <row r="50" spans="5:5" s="285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N11" sqref="N11"/>
    </sheetView>
  </sheetViews>
  <sheetFormatPr defaultRowHeight="12.75" x14ac:dyDescent="0.2"/>
  <cols>
    <col min="1" max="1" width="5.42578125" style="185" customWidth="1"/>
    <col min="2" max="2" width="27.5703125" style="185" customWidth="1"/>
    <col min="3" max="3" width="19.28515625" style="185" customWidth="1"/>
    <col min="4" max="4" width="16.85546875" style="185" customWidth="1"/>
    <col min="5" max="5" width="13.140625" style="185" customWidth="1"/>
    <col min="6" max="6" width="23.28515625" style="185" customWidth="1"/>
    <col min="7" max="7" width="13.7109375" style="185" customWidth="1"/>
    <col min="8" max="8" width="19.42578125" style="185" bestFit="1" customWidth="1"/>
    <col min="9" max="9" width="18.5703125" style="185" bestFit="1" customWidth="1"/>
    <col min="10" max="10" width="16.7109375" style="185" customWidth="1"/>
    <col min="11" max="11" width="17.7109375" style="185" customWidth="1"/>
    <col min="12" max="12" width="12.85546875" style="185" customWidth="1"/>
    <col min="13" max="16384" width="9.140625" style="185"/>
  </cols>
  <sheetData>
    <row r="2" spans="1:12" ht="15" x14ac:dyDescent="0.3">
      <c r="A2" s="419" t="s">
        <v>447</v>
      </c>
      <c r="B2" s="419"/>
      <c r="C2" s="419"/>
      <c r="D2" s="419"/>
      <c r="E2" s="366"/>
      <c r="F2" s="78"/>
      <c r="G2" s="78"/>
      <c r="H2" s="78"/>
      <c r="I2" s="78"/>
      <c r="J2" s="281"/>
      <c r="K2" s="282"/>
      <c r="L2" s="282" t="s">
        <v>97</v>
      </c>
    </row>
    <row r="3" spans="1:12" ht="15" x14ac:dyDescent="0.3">
      <c r="A3" s="77" t="s">
        <v>128</v>
      </c>
      <c r="B3" s="75"/>
      <c r="C3" s="78"/>
      <c r="D3" s="78"/>
      <c r="E3" s="78"/>
      <c r="F3" s="78"/>
      <c r="G3" s="78"/>
      <c r="H3" s="78"/>
      <c r="I3" s="78"/>
      <c r="J3" s="281"/>
      <c r="K3" s="411" t="s">
        <v>623</v>
      </c>
      <c r="L3" s="411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281"/>
      <c r="K4" s="281"/>
      <c r="L4" s="281"/>
    </row>
    <row r="5" spans="1:12" ht="15" x14ac:dyDescent="0.3">
      <c r="A5" s="78" t="s">
        <v>262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საქართველოს კონსერვატიული პარტია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280"/>
      <c r="B8" s="280"/>
      <c r="C8" s="280"/>
      <c r="D8" s="280"/>
      <c r="E8" s="280"/>
      <c r="F8" s="280"/>
      <c r="G8" s="280"/>
      <c r="H8" s="280"/>
      <c r="I8" s="280"/>
      <c r="J8" s="79"/>
      <c r="K8" s="79"/>
      <c r="L8" s="79"/>
    </row>
    <row r="9" spans="1:12" ht="45" x14ac:dyDescent="0.2">
      <c r="A9" s="91" t="s">
        <v>64</v>
      </c>
      <c r="B9" s="91" t="s">
        <v>448</v>
      </c>
      <c r="C9" s="91" t="s">
        <v>449</v>
      </c>
      <c r="D9" s="91" t="s">
        <v>450</v>
      </c>
      <c r="E9" s="91" t="s">
        <v>451</v>
      </c>
      <c r="F9" s="91" t="s">
        <v>452</v>
      </c>
      <c r="G9" s="91" t="s">
        <v>453</v>
      </c>
      <c r="H9" s="91" t="s">
        <v>454</v>
      </c>
      <c r="I9" s="91" t="s">
        <v>455</v>
      </c>
      <c r="J9" s="91" t="s">
        <v>456</v>
      </c>
      <c r="K9" s="91" t="s">
        <v>457</v>
      </c>
      <c r="L9" s="91" t="s">
        <v>306</v>
      </c>
    </row>
    <row r="10" spans="1:12" ht="60" x14ac:dyDescent="0.2">
      <c r="A10" s="99">
        <v>1</v>
      </c>
      <c r="B10" s="367" t="s">
        <v>573</v>
      </c>
      <c r="C10" s="99" t="s">
        <v>574</v>
      </c>
      <c r="D10" s="99">
        <v>205154991</v>
      </c>
      <c r="E10" s="99" t="s">
        <v>575</v>
      </c>
      <c r="F10" s="99" t="s">
        <v>578</v>
      </c>
      <c r="G10" s="99"/>
      <c r="H10" s="99"/>
      <c r="I10" s="99"/>
      <c r="J10" s="4"/>
      <c r="K10" s="4">
        <v>3270</v>
      </c>
      <c r="L10" s="99"/>
    </row>
    <row r="11" spans="1:12" ht="91.5" customHeight="1" x14ac:dyDescent="0.2">
      <c r="A11" s="99">
        <v>2</v>
      </c>
      <c r="B11" s="367" t="s">
        <v>573</v>
      </c>
      <c r="C11" s="99" t="s">
        <v>622</v>
      </c>
      <c r="D11" s="99">
        <v>1601544025</v>
      </c>
      <c r="E11" s="99" t="s">
        <v>575</v>
      </c>
      <c r="F11" s="99" t="s">
        <v>624</v>
      </c>
      <c r="G11" s="99"/>
      <c r="H11" s="99"/>
      <c r="I11" s="99"/>
      <c r="J11" s="4"/>
      <c r="K11" s="4">
        <v>215</v>
      </c>
      <c r="L11" s="99"/>
    </row>
    <row r="12" spans="1:12" ht="15" x14ac:dyDescent="0.2">
      <c r="A12" s="99">
        <v>3</v>
      </c>
      <c r="B12" s="367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67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67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67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67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67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67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67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67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67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67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67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67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67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67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67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67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67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67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67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67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67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264</v>
      </c>
      <c r="B34" s="367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67"/>
      <c r="C35" s="100"/>
      <c r="D35" s="100"/>
      <c r="E35" s="100"/>
      <c r="F35" s="100"/>
      <c r="G35" s="88"/>
      <c r="H35" s="88"/>
      <c r="I35" s="88"/>
      <c r="J35" s="88" t="s">
        <v>458</v>
      </c>
      <c r="K35" s="87">
        <f>SUM(K10:K34)</f>
        <v>3485</v>
      </c>
      <c r="L35" s="88"/>
    </row>
    <row r="36" spans="1:12" ht="15" x14ac:dyDescent="0.3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184"/>
    </row>
    <row r="37" spans="1:12" ht="15" x14ac:dyDescent="0.3">
      <c r="A37" s="225" t="s">
        <v>459</v>
      </c>
      <c r="B37" s="225"/>
      <c r="C37" s="224"/>
      <c r="D37" s="224"/>
      <c r="E37" s="224"/>
      <c r="F37" s="224"/>
      <c r="G37" s="224"/>
      <c r="H37" s="224"/>
      <c r="I37" s="224"/>
      <c r="J37" s="224"/>
      <c r="K37" s="184"/>
    </row>
    <row r="38" spans="1:12" ht="15" x14ac:dyDescent="0.3">
      <c r="A38" s="225" t="s">
        <v>460</v>
      </c>
      <c r="B38" s="225"/>
      <c r="C38" s="224"/>
      <c r="D38" s="224"/>
      <c r="E38" s="224"/>
      <c r="F38" s="224"/>
      <c r="G38" s="224"/>
      <c r="H38" s="224"/>
      <c r="I38" s="224"/>
      <c r="J38" s="224"/>
      <c r="K38" s="184"/>
    </row>
    <row r="39" spans="1:12" ht="15" x14ac:dyDescent="0.3">
      <c r="A39" s="215" t="s">
        <v>461</v>
      </c>
      <c r="B39" s="225"/>
      <c r="C39" s="184"/>
      <c r="D39" s="184"/>
      <c r="E39" s="184"/>
      <c r="F39" s="184"/>
      <c r="G39" s="184"/>
      <c r="H39" s="184"/>
      <c r="I39" s="184"/>
      <c r="J39" s="184"/>
      <c r="K39" s="184"/>
    </row>
    <row r="40" spans="1:12" ht="15" x14ac:dyDescent="0.3">
      <c r="A40" s="215" t="s">
        <v>462</v>
      </c>
      <c r="B40" s="225"/>
      <c r="C40" s="184"/>
      <c r="D40" s="184"/>
      <c r="E40" s="184"/>
      <c r="F40" s="184"/>
      <c r="G40" s="184"/>
      <c r="H40" s="184"/>
      <c r="I40" s="184"/>
      <c r="J40" s="184"/>
      <c r="K40" s="184"/>
    </row>
    <row r="41" spans="1:12" ht="15" customHeight="1" x14ac:dyDescent="0.2">
      <c r="A41" s="424" t="s">
        <v>477</v>
      </c>
      <c r="B41" s="424"/>
      <c r="C41" s="424"/>
      <c r="D41" s="424"/>
      <c r="E41" s="424"/>
      <c r="F41" s="424"/>
      <c r="G41" s="424"/>
      <c r="H41" s="424"/>
      <c r="I41" s="424"/>
      <c r="J41" s="424"/>
      <c r="K41" s="424"/>
    </row>
    <row r="42" spans="1:12" ht="15" customHeight="1" x14ac:dyDescent="0.2">
      <c r="A42" s="424"/>
      <c r="B42" s="424"/>
      <c r="C42" s="424"/>
      <c r="D42" s="424"/>
      <c r="E42" s="424"/>
      <c r="F42" s="424"/>
      <c r="G42" s="424"/>
      <c r="H42" s="424"/>
      <c r="I42" s="424"/>
      <c r="J42" s="424"/>
      <c r="K42" s="424"/>
    </row>
    <row r="43" spans="1:12" ht="12.75" customHeight="1" x14ac:dyDescent="0.2">
      <c r="A43" s="392"/>
      <c r="B43" s="392"/>
      <c r="C43" s="392"/>
      <c r="D43" s="392"/>
      <c r="E43" s="392"/>
      <c r="F43" s="392"/>
      <c r="G43" s="392"/>
      <c r="H43" s="392"/>
      <c r="I43" s="392"/>
      <c r="J43" s="392"/>
      <c r="K43" s="392"/>
    </row>
    <row r="44" spans="1:12" ht="15" x14ac:dyDescent="0.3">
      <c r="A44" s="420" t="s">
        <v>96</v>
      </c>
      <c r="B44" s="420"/>
      <c r="C44" s="368"/>
      <c r="D44" s="369"/>
      <c r="E44" s="369"/>
      <c r="F44" s="368"/>
      <c r="G44" s="368"/>
      <c r="H44" s="368"/>
      <c r="I44" s="368"/>
      <c r="J44" s="368"/>
      <c r="K44" s="184"/>
    </row>
    <row r="45" spans="1:12" ht="15" x14ac:dyDescent="0.3">
      <c r="A45" s="368"/>
      <c r="B45" s="369"/>
      <c r="C45" s="368"/>
      <c r="D45" s="369"/>
      <c r="E45" s="369"/>
      <c r="F45" s="368"/>
      <c r="G45" s="368"/>
      <c r="H45" s="368"/>
      <c r="I45" s="368"/>
      <c r="J45" s="370"/>
      <c r="K45" s="184"/>
    </row>
    <row r="46" spans="1:12" ht="15" customHeight="1" x14ac:dyDescent="0.3">
      <c r="A46" s="368"/>
      <c r="B46" s="369"/>
      <c r="C46" s="421" t="s">
        <v>256</v>
      </c>
      <c r="D46" s="421"/>
      <c r="E46" s="371"/>
      <c r="F46" s="372"/>
      <c r="G46" s="422" t="s">
        <v>463</v>
      </c>
      <c r="H46" s="422"/>
      <c r="I46" s="422"/>
      <c r="J46" s="373"/>
      <c r="K46" s="184"/>
    </row>
    <row r="47" spans="1:12" ht="15" x14ac:dyDescent="0.3">
      <c r="A47" s="368"/>
      <c r="B47" s="369"/>
      <c r="C47" s="368"/>
      <c r="D47" s="369"/>
      <c r="E47" s="369"/>
      <c r="F47" s="368"/>
      <c r="G47" s="423"/>
      <c r="H47" s="423"/>
      <c r="I47" s="423"/>
      <c r="J47" s="373"/>
      <c r="K47" s="184"/>
    </row>
    <row r="48" spans="1:12" ht="15" x14ac:dyDescent="0.3">
      <c r="A48" s="368"/>
      <c r="B48" s="369"/>
      <c r="C48" s="418" t="s">
        <v>127</v>
      </c>
      <c r="D48" s="418"/>
      <c r="E48" s="371"/>
      <c r="F48" s="372"/>
      <c r="G48" s="368"/>
      <c r="H48" s="368"/>
      <c r="I48" s="368"/>
      <c r="J48" s="368"/>
      <c r="K48" s="184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6" zoomScale="80" zoomScaleNormal="100" zoomScaleSheetLayoutView="80" workbookViewId="0">
      <selection activeCell="D2" sqref="D2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5" t="s">
        <v>212</v>
      </c>
      <c r="B1" s="122"/>
      <c r="C1" s="425" t="s">
        <v>186</v>
      </c>
      <c r="D1" s="425"/>
      <c r="E1" s="106"/>
    </row>
    <row r="2" spans="1:5" x14ac:dyDescent="0.3">
      <c r="A2" s="77" t="s">
        <v>128</v>
      </c>
      <c r="B2" s="122"/>
      <c r="C2" s="78"/>
      <c r="D2" s="358" t="s">
        <v>623</v>
      </c>
      <c r="E2" s="106"/>
    </row>
    <row r="3" spans="1:5" x14ac:dyDescent="0.3">
      <c r="A3" s="117"/>
      <c r="B3" s="122"/>
      <c r="C3" s="78"/>
      <c r="D3" s="78"/>
      <c r="E3" s="106"/>
    </row>
    <row r="4" spans="1: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 x14ac:dyDescent="0.3">
      <c r="A5" s="120" t="str">
        <f>'ფორმა N1'!D4</f>
        <v>საქართველოს კონსერვატიული პარტია</v>
      </c>
      <c r="B5" s="121"/>
      <c r="C5" s="121"/>
      <c r="D5" s="59"/>
      <c r="E5" s="109"/>
    </row>
    <row r="6" spans="1:5" x14ac:dyDescent="0.3">
      <c r="A6" s="78"/>
      <c r="B6" s="77"/>
      <c r="C6" s="77"/>
      <c r="D6" s="77"/>
      <c r="E6" s="109"/>
    </row>
    <row r="7" spans="1:5" x14ac:dyDescent="0.3">
      <c r="A7" s="116"/>
      <c r="B7" s="123"/>
      <c r="C7" s="124"/>
      <c r="D7" s="124"/>
      <c r="E7" s="106"/>
    </row>
    <row r="8" spans="1:5" ht="45" x14ac:dyDescent="0.3">
      <c r="A8" s="125" t="s">
        <v>101</v>
      </c>
      <c r="B8" s="125" t="s">
        <v>178</v>
      </c>
      <c r="C8" s="125" t="s">
        <v>291</v>
      </c>
      <c r="D8" s="125" t="s">
        <v>245</v>
      </c>
      <c r="E8" s="106"/>
    </row>
    <row r="9" spans="1:5" x14ac:dyDescent="0.3">
      <c r="A9" s="49"/>
      <c r="B9" s="50"/>
      <c r="C9" s="159"/>
      <c r="D9" s="159"/>
      <c r="E9" s="106"/>
    </row>
    <row r="10" spans="1:5" x14ac:dyDescent="0.3">
      <c r="A10" s="51" t="s">
        <v>179</v>
      </c>
      <c r="B10" s="52"/>
      <c r="C10" s="126">
        <f>SUM(C11,C34)</f>
        <v>301999.48000000004</v>
      </c>
      <c r="D10" s="126">
        <f>SUM(D11,D34)</f>
        <v>299169.86000000004</v>
      </c>
      <c r="E10" s="106"/>
    </row>
    <row r="11" spans="1:5" x14ac:dyDescent="0.3">
      <c r="A11" s="53" t="s">
        <v>180</v>
      </c>
      <c r="B11" s="54"/>
      <c r="C11" s="86">
        <f>SUM(C12:C32)</f>
        <v>6948.33</v>
      </c>
      <c r="D11" s="86">
        <f>SUM(D12:D32)</f>
        <v>4118.71</v>
      </c>
      <c r="E11" s="106"/>
    </row>
    <row r="12" spans="1:5" x14ac:dyDescent="0.3">
      <c r="A12" s="57">
        <v>1110</v>
      </c>
      <c r="B12" s="56" t="s">
        <v>130</v>
      </c>
      <c r="C12" s="8"/>
      <c r="D12" s="8"/>
      <c r="E12" s="106"/>
    </row>
    <row r="13" spans="1:5" x14ac:dyDescent="0.3">
      <c r="A13" s="57">
        <v>1120</v>
      </c>
      <c r="B13" s="56" t="s">
        <v>131</v>
      </c>
      <c r="C13" s="8"/>
      <c r="D13" s="8"/>
      <c r="E13" s="106"/>
    </row>
    <row r="14" spans="1:5" x14ac:dyDescent="0.3">
      <c r="A14" s="57">
        <v>1211</v>
      </c>
      <c r="B14" s="56" t="s">
        <v>132</v>
      </c>
      <c r="C14" s="8">
        <v>3723.06</v>
      </c>
      <c r="D14" s="8">
        <v>893.68</v>
      </c>
      <c r="E14" s="106"/>
    </row>
    <row r="15" spans="1:5" x14ac:dyDescent="0.3">
      <c r="A15" s="57">
        <v>1212</v>
      </c>
      <c r="B15" s="56" t="s">
        <v>133</v>
      </c>
      <c r="C15" s="8">
        <v>195.15</v>
      </c>
      <c r="D15" s="8">
        <v>194.91</v>
      </c>
      <c r="E15" s="106"/>
    </row>
    <row r="16" spans="1:5" x14ac:dyDescent="0.3">
      <c r="A16" s="57">
        <v>1213</v>
      </c>
      <c r="B16" s="56" t="s">
        <v>134</v>
      </c>
      <c r="C16" s="8"/>
      <c r="D16" s="8"/>
      <c r="E16" s="106"/>
    </row>
    <row r="17" spans="1:5" x14ac:dyDescent="0.3">
      <c r="A17" s="57">
        <v>1214</v>
      </c>
      <c r="B17" s="56" t="s">
        <v>135</v>
      </c>
      <c r="C17" s="8"/>
      <c r="D17" s="8"/>
      <c r="E17" s="106"/>
    </row>
    <row r="18" spans="1:5" x14ac:dyDescent="0.3">
      <c r="A18" s="57">
        <v>1215</v>
      </c>
      <c r="B18" s="56" t="s">
        <v>136</v>
      </c>
      <c r="C18" s="8"/>
      <c r="D18" s="8"/>
      <c r="E18" s="106"/>
    </row>
    <row r="19" spans="1:5" x14ac:dyDescent="0.3">
      <c r="A19" s="57">
        <v>1300</v>
      </c>
      <c r="B19" s="56" t="s">
        <v>137</v>
      </c>
      <c r="C19" s="8"/>
      <c r="D19" s="8"/>
      <c r="E19" s="106"/>
    </row>
    <row r="20" spans="1:5" x14ac:dyDescent="0.3">
      <c r="A20" s="57">
        <v>1410</v>
      </c>
      <c r="B20" s="56" t="s">
        <v>138</v>
      </c>
      <c r="C20" s="8"/>
      <c r="D20" s="8"/>
      <c r="E20" s="106"/>
    </row>
    <row r="21" spans="1:5" x14ac:dyDescent="0.3">
      <c r="A21" s="57">
        <v>1421</v>
      </c>
      <c r="B21" s="56" t="s">
        <v>139</v>
      </c>
      <c r="C21" s="8"/>
      <c r="D21" s="8"/>
      <c r="E21" s="106"/>
    </row>
    <row r="22" spans="1:5" x14ac:dyDescent="0.3">
      <c r="A22" s="57">
        <v>1422</v>
      </c>
      <c r="B22" s="56" t="s">
        <v>140</v>
      </c>
      <c r="C22" s="8"/>
      <c r="D22" s="8"/>
      <c r="E22" s="106"/>
    </row>
    <row r="23" spans="1:5" x14ac:dyDescent="0.3">
      <c r="A23" s="57">
        <v>1423</v>
      </c>
      <c r="B23" s="56" t="s">
        <v>141</v>
      </c>
      <c r="C23" s="8"/>
      <c r="D23" s="8"/>
      <c r="E23" s="106"/>
    </row>
    <row r="24" spans="1:5" x14ac:dyDescent="0.3">
      <c r="A24" s="57">
        <v>1431</v>
      </c>
      <c r="B24" s="56" t="s">
        <v>142</v>
      </c>
      <c r="C24" s="8"/>
      <c r="D24" s="8"/>
      <c r="E24" s="106"/>
    </row>
    <row r="25" spans="1:5" x14ac:dyDescent="0.3">
      <c r="A25" s="57">
        <v>1432</v>
      </c>
      <c r="B25" s="56" t="s">
        <v>143</v>
      </c>
      <c r="C25" s="8"/>
      <c r="D25" s="8"/>
      <c r="E25" s="106"/>
    </row>
    <row r="26" spans="1:5" x14ac:dyDescent="0.3">
      <c r="A26" s="57">
        <v>1433</v>
      </c>
      <c r="B26" s="56" t="s">
        <v>144</v>
      </c>
      <c r="C26" s="8"/>
      <c r="D26" s="8"/>
      <c r="E26" s="106"/>
    </row>
    <row r="27" spans="1:5" x14ac:dyDescent="0.3">
      <c r="A27" s="57">
        <v>1441</v>
      </c>
      <c r="B27" s="56" t="s">
        <v>145</v>
      </c>
      <c r="C27" s="8"/>
      <c r="D27" s="8"/>
      <c r="E27" s="106"/>
    </row>
    <row r="28" spans="1:5" x14ac:dyDescent="0.3">
      <c r="A28" s="57">
        <v>1442</v>
      </c>
      <c r="B28" s="56" t="s">
        <v>146</v>
      </c>
      <c r="C28" s="8"/>
      <c r="D28" s="8"/>
      <c r="E28" s="106"/>
    </row>
    <row r="29" spans="1:5" x14ac:dyDescent="0.3">
      <c r="A29" s="57">
        <v>1443</v>
      </c>
      <c r="B29" s="56" t="s">
        <v>147</v>
      </c>
      <c r="C29" s="8"/>
      <c r="D29" s="8"/>
      <c r="E29" s="106"/>
    </row>
    <row r="30" spans="1:5" x14ac:dyDescent="0.3">
      <c r="A30" s="57">
        <v>1444</v>
      </c>
      <c r="B30" s="56" t="s">
        <v>148</v>
      </c>
      <c r="C30" s="8"/>
      <c r="D30" s="8"/>
      <c r="E30" s="106"/>
    </row>
    <row r="31" spans="1:5" x14ac:dyDescent="0.3">
      <c r="A31" s="57">
        <v>1445</v>
      </c>
      <c r="B31" s="56" t="s">
        <v>149</v>
      </c>
      <c r="C31" s="8"/>
      <c r="D31" s="8"/>
      <c r="E31" s="106"/>
    </row>
    <row r="32" spans="1:5" x14ac:dyDescent="0.3">
      <c r="A32" s="57">
        <v>1446</v>
      </c>
      <c r="B32" s="56" t="s">
        <v>150</v>
      </c>
      <c r="C32" s="8">
        <v>3030.12</v>
      </c>
      <c r="D32" s="8">
        <v>3030.12</v>
      </c>
      <c r="E32" s="106"/>
    </row>
    <row r="33" spans="1:5" x14ac:dyDescent="0.3">
      <c r="A33" s="30"/>
      <c r="E33" s="106"/>
    </row>
    <row r="34" spans="1:5" x14ac:dyDescent="0.3">
      <c r="A34" s="58" t="s">
        <v>181</v>
      </c>
      <c r="B34" s="56"/>
      <c r="C34" s="86">
        <v>295051.15000000002</v>
      </c>
      <c r="D34" s="86">
        <f>SUM(D35:D42)</f>
        <v>295051.15000000002</v>
      </c>
      <c r="E34" s="106"/>
    </row>
    <row r="35" spans="1:5" x14ac:dyDescent="0.3">
      <c r="A35" s="57">
        <v>2110</v>
      </c>
      <c r="B35" s="56" t="s">
        <v>89</v>
      </c>
      <c r="C35" s="8">
        <v>292754.15000000002</v>
      </c>
      <c r="D35" s="8">
        <v>292754.15000000002</v>
      </c>
      <c r="E35" s="106"/>
    </row>
    <row r="36" spans="1:5" x14ac:dyDescent="0.3">
      <c r="A36" s="57">
        <v>2120</v>
      </c>
      <c r="B36" s="56" t="s">
        <v>151</v>
      </c>
      <c r="C36" s="8">
        <v>1671</v>
      </c>
      <c r="D36" s="8">
        <v>1671</v>
      </c>
      <c r="E36" s="106"/>
    </row>
    <row r="37" spans="1:5" x14ac:dyDescent="0.3">
      <c r="A37" s="57">
        <v>2130</v>
      </c>
      <c r="B37" s="56" t="s">
        <v>90</v>
      </c>
      <c r="C37" s="8"/>
      <c r="D37" s="8"/>
      <c r="E37" s="106"/>
    </row>
    <row r="38" spans="1:5" x14ac:dyDescent="0.3">
      <c r="A38" s="57">
        <v>2140</v>
      </c>
      <c r="B38" s="56" t="s">
        <v>388</v>
      </c>
      <c r="C38" s="8"/>
      <c r="D38" s="8"/>
      <c r="E38" s="106"/>
    </row>
    <row r="39" spans="1:5" x14ac:dyDescent="0.3">
      <c r="A39" s="57">
        <v>2150</v>
      </c>
      <c r="B39" s="56" t="s">
        <v>391</v>
      </c>
      <c r="C39" s="8"/>
      <c r="D39" s="8"/>
      <c r="E39" s="106"/>
    </row>
    <row r="40" spans="1:5" x14ac:dyDescent="0.3">
      <c r="A40" s="57">
        <v>2220</v>
      </c>
      <c r="B40" s="56" t="s">
        <v>91</v>
      </c>
      <c r="C40" s="8">
        <v>626</v>
      </c>
      <c r="D40" s="8">
        <v>626</v>
      </c>
      <c r="E40" s="106"/>
    </row>
    <row r="41" spans="1:5" x14ac:dyDescent="0.3">
      <c r="A41" s="57">
        <v>2300</v>
      </c>
      <c r="B41" s="56" t="s">
        <v>152</v>
      </c>
      <c r="C41" s="8"/>
      <c r="D41" s="8">
        <v>0</v>
      </c>
      <c r="E41" s="106"/>
    </row>
    <row r="42" spans="1:5" x14ac:dyDescent="0.3">
      <c r="A42" s="57">
        <v>2400</v>
      </c>
      <c r="B42" s="56" t="s">
        <v>153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185</v>
      </c>
      <c r="B44" s="56"/>
      <c r="C44" s="86">
        <f>SUM(C45,C64)</f>
        <v>301999.48000000004</v>
      </c>
      <c r="D44" s="86">
        <f>SUM(D45,D64)</f>
        <v>299169.86000000004</v>
      </c>
      <c r="E44" s="106"/>
    </row>
    <row r="45" spans="1:5" x14ac:dyDescent="0.3">
      <c r="A45" s="58" t="s">
        <v>182</v>
      </c>
      <c r="B45" s="56"/>
      <c r="C45" s="86">
        <f>SUM(C46:C61)</f>
        <v>76811.19</v>
      </c>
      <c r="D45" s="86">
        <f>SUM(D46:D61)</f>
        <v>76811.19</v>
      </c>
      <c r="E45" s="106"/>
    </row>
    <row r="46" spans="1:5" x14ac:dyDescent="0.3">
      <c r="A46" s="57">
        <v>3100</v>
      </c>
      <c r="B46" s="56" t="s">
        <v>154</v>
      </c>
      <c r="C46" s="8">
        <v>73266.19</v>
      </c>
      <c r="D46" s="8">
        <v>73266.19</v>
      </c>
      <c r="E46" s="106"/>
    </row>
    <row r="47" spans="1:5" x14ac:dyDescent="0.3">
      <c r="A47" s="57">
        <v>3210</v>
      </c>
      <c r="B47" s="56" t="s">
        <v>155</v>
      </c>
      <c r="C47" s="8"/>
      <c r="D47" s="8"/>
      <c r="E47" s="106"/>
    </row>
    <row r="48" spans="1:5" x14ac:dyDescent="0.3">
      <c r="A48" s="57">
        <v>3221</v>
      </c>
      <c r="B48" s="56" t="s">
        <v>156</v>
      </c>
      <c r="C48" s="8"/>
      <c r="D48" s="8"/>
      <c r="E48" s="106"/>
    </row>
    <row r="49" spans="1:5" x14ac:dyDescent="0.3">
      <c r="A49" s="57">
        <v>3222</v>
      </c>
      <c r="B49" s="56" t="s">
        <v>157</v>
      </c>
      <c r="C49" s="8"/>
      <c r="D49" s="8"/>
      <c r="E49" s="106"/>
    </row>
    <row r="50" spans="1:5" x14ac:dyDescent="0.3">
      <c r="A50" s="57">
        <v>3223</v>
      </c>
      <c r="B50" s="56" t="s">
        <v>158</v>
      </c>
      <c r="C50" s="8"/>
      <c r="D50" s="8"/>
      <c r="E50" s="106"/>
    </row>
    <row r="51" spans="1:5" x14ac:dyDescent="0.3">
      <c r="A51" s="57">
        <v>3224</v>
      </c>
      <c r="B51" s="56" t="s">
        <v>159</v>
      </c>
      <c r="C51" s="8"/>
      <c r="D51" s="8"/>
      <c r="E51" s="106"/>
    </row>
    <row r="52" spans="1:5" x14ac:dyDescent="0.3">
      <c r="A52" s="57">
        <v>3231</v>
      </c>
      <c r="B52" s="56" t="s">
        <v>160</v>
      </c>
      <c r="C52" s="8">
        <v>3545</v>
      </c>
      <c r="D52" s="8">
        <v>3545</v>
      </c>
      <c r="E52" s="106"/>
    </row>
    <row r="53" spans="1:5" x14ac:dyDescent="0.3">
      <c r="A53" s="57">
        <v>3232</v>
      </c>
      <c r="B53" s="56" t="s">
        <v>161</v>
      </c>
      <c r="C53" s="8"/>
      <c r="D53" s="8"/>
      <c r="E53" s="106"/>
    </row>
    <row r="54" spans="1:5" x14ac:dyDescent="0.3">
      <c r="A54" s="57">
        <v>3234</v>
      </c>
      <c r="B54" s="56" t="s">
        <v>162</v>
      </c>
      <c r="C54" s="8"/>
      <c r="D54" s="8"/>
      <c r="E54" s="106"/>
    </row>
    <row r="55" spans="1:5" ht="30" x14ac:dyDescent="0.3">
      <c r="A55" s="57">
        <v>3236</v>
      </c>
      <c r="B55" s="56" t="s">
        <v>177</v>
      </c>
      <c r="C55" s="8"/>
      <c r="D55" s="8"/>
      <c r="E55" s="106"/>
    </row>
    <row r="56" spans="1:5" ht="45" x14ac:dyDescent="0.3">
      <c r="A56" s="57">
        <v>3237</v>
      </c>
      <c r="B56" s="56" t="s">
        <v>163</v>
      </c>
      <c r="C56" s="8"/>
      <c r="D56" s="8"/>
      <c r="E56" s="106"/>
    </row>
    <row r="57" spans="1:5" x14ac:dyDescent="0.3">
      <c r="A57" s="57">
        <v>3241</v>
      </c>
      <c r="B57" s="56" t="s">
        <v>164</v>
      </c>
      <c r="C57" s="8"/>
      <c r="D57" s="8"/>
      <c r="E57" s="106"/>
    </row>
    <row r="58" spans="1:5" x14ac:dyDescent="0.3">
      <c r="A58" s="57">
        <v>3242</v>
      </c>
      <c r="B58" s="56" t="s">
        <v>165</v>
      </c>
      <c r="C58" s="8"/>
      <c r="D58" s="8"/>
      <c r="E58" s="106"/>
    </row>
    <row r="59" spans="1:5" x14ac:dyDescent="0.3">
      <c r="A59" s="57">
        <v>3243</v>
      </c>
      <c r="B59" s="56" t="s">
        <v>166</v>
      </c>
      <c r="C59" s="8"/>
      <c r="D59" s="8"/>
      <c r="E59" s="106"/>
    </row>
    <row r="60" spans="1:5" x14ac:dyDescent="0.3">
      <c r="A60" s="57">
        <v>3245</v>
      </c>
      <c r="B60" s="56" t="s">
        <v>167</v>
      </c>
      <c r="C60" s="8"/>
      <c r="D60" s="8"/>
      <c r="E60" s="106"/>
    </row>
    <row r="61" spans="1:5" x14ac:dyDescent="0.3">
      <c r="A61" s="57">
        <v>3246</v>
      </c>
      <c r="B61" s="56" t="s">
        <v>168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183</v>
      </c>
      <c r="B64" s="56"/>
      <c r="C64" s="86">
        <f>SUM(C65:C67)</f>
        <v>225188.29000000004</v>
      </c>
      <c r="D64" s="86">
        <f>SUM(D65:D67)</f>
        <v>222358.67000000004</v>
      </c>
      <c r="E64" s="106"/>
    </row>
    <row r="65" spans="1:5" x14ac:dyDescent="0.3">
      <c r="A65" s="57">
        <v>5100</v>
      </c>
      <c r="B65" s="56" t="s">
        <v>243</v>
      </c>
      <c r="C65" s="8"/>
      <c r="D65" s="8"/>
      <c r="E65" s="106"/>
    </row>
    <row r="66" spans="1:5" x14ac:dyDescent="0.3">
      <c r="A66" s="57">
        <v>5220</v>
      </c>
      <c r="B66" s="56" t="s">
        <v>410</v>
      </c>
      <c r="C66" s="8"/>
      <c r="D66" s="8"/>
      <c r="E66" s="106"/>
    </row>
    <row r="67" spans="1:5" x14ac:dyDescent="0.3">
      <c r="A67" s="57">
        <v>5230</v>
      </c>
      <c r="B67" s="56" t="s">
        <v>411</v>
      </c>
      <c r="C67" s="8">
        <f>C10-C45</f>
        <v>225188.29000000004</v>
      </c>
      <c r="D67" s="8">
        <f>D10-D45</f>
        <v>222358.67000000004</v>
      </c>
      <c r="E67" s="106"/>
    </row>
    <row r="68" spans="1:5" x14ac:dyDescent="0.3">
      <c r="A68" s="31"/>
      <c r="E68" s="106"/>
    </row>
    <row r="69" spans="1:5" x14ac:dyDescent="0.3">
      <c r="A69" s="2"/>
      <c r="E69" s="106"/>
    </row>
    <row r="70" spans="1:5" x14ac:dyDescent="0.3">
      <c r="A70" s="55" t="s">
        <v>184</v>
      </c>
      <c r="B70" s="56"/>
      <c r="C70" s="8"/>
      <c r="D70" s="8"/>
      <c r="E70" s="106"/>
    </row>
    <row r="71" spans="1:5" ht="30" x14ac:dyDescent="0.3">
      <c r="A71" s="57">
        <v>1</v>
      </c>
      <c r="B71" s="56" t="s">
        <v>169</v>
      </c>
      <c r="C71" s="8"/>
      <c r="D71" s="8"/>
      <c r="E71" s="106"/>
    </row>
    <row r="72" spans="1:5" x14ac:dyDescent="0.3">
      <c r="A72" s="57">
        <v>2</v>
      </c>
      <c r="B72" s="56" t="s">
        <v>170</v>
      </c>
      <c r="C72" s="8"/>
      <c r="D72" s="8"/>
      <c r="E72" s="106"/>
    </row>
    <row r="73" spans="1:5" x14ac:dyDescent="0.3">
      <c r="A73" s="57">
        <v>3</v>
      </c>
      <c r="B73" s="56" t="s">
        <v>171</v>
      </c>
      <c r="C73" s="8"/>
      <c r="D73" s="8"/>
      <c r="E73" s="106"/>
    </row>
    <row r="74" spans="1:5" x14ac:dyDescent="0.3">
      <c r="A74" s="57">
        <v>4</v>
      </c>
      <c r="B74" s="56" t="s">
        <v>348</v>
      </c>
      <c r="C74" s="8"/>
      <c r="D74" s="8"/>
      <c r="E74" s="106"/>
    </row>
    <row r="75" spans="1:5" x14ac:dyDescent="0.3">
      <c r="A75" s="57">
        <v>5</v>
      </c>
      <c r="B75" s="56" t="s">
        <v>172</v>
      </c>
      <c r="C75" s="8"/>
      <c r="D75" s="8"/>
      <c r="E75" s="106"/>
    </row>
    <row r="76" spans="1:5" x14ac:dyDescent="0.3">
      <c r="A76" s="57">
        <v>6</v>
      </c>
      <c r="B76" s="56" t="s">
        <v>173</v>
      </c>
      <c r="C76" s="8"/>
      <c r="D76" s="8"/>
      <c r="E76" s="106"/>
    </row>
    <row r="77" spans="1:5" x14ac:dyDescent="0.3">
      <c r="A77" s="57">
        <v>7</v>
      </c>
      <c r="B77" s="56" t="s">
        <v>174</v>
      </c>
      <c r="C77" s="8"/>
      <c r="D77" s="8"/>
      <c r="E77" s="106"/>
    </row>
    <row r="78" spans="1:5" x14ac:dyDescent="0.3">
      <c r="A78" s="57">
        <v>8</v>
      </c>
      <c r="B78" s="56" t="s">
        <v>175</v>
      </c>
      <c r="C78" s="8"/>
      <c r="D78" s="8"/>
      <c r="E78" s="106"/>
    </row>
    <row r="79" spans="1:5" x14ac:dyDescent="0.3">
      <c r="A79" s="57">
        <v>9</v>
      </c>
      <c r="B79" s="56" t="s">
        <v>176</v>
      </c>
      <c r="C79" s="8"/>
      <c r="D79" s="8"/>
      <c r="E79" s="106"/>
    </row>
    <row r="83" spans="1:9" x14ac:dyDescent="0.3">
      <c r="A83" s="2"/>
      <c r="B83" s="2"/>
    </row>
    <row r="84" spans="1:9" x14ac:dyDescent="0.3">
      <c r="A84" s="70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0" t="s">
        <v>418</v>
      </c>
      <c r="D87" s="12"/>
      <c r="E87"/>
      <c r="F87"/>
      <c r="G87"/>
      <c r="H87"/>
      <c r="I87"/>
    </row>
    <row r="88" spans="1:9" x14ac:dyDescent="0.3">
      <c r="A88"/>
      <c r="B88" s="2" t="s">
        <v>419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2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424</v>
      </c>
      <c r="B1" s="77"/>
      <c r="C1" s="77"/>
      <c r="D1" s="77"/>
      <c r="E1" s="77"/>
      <c r="F1" s="77"/>
      <c r="G1" s="77"/>
      <c r="H1" s="77"/>
      <c r="I1" s="413" t="s">
        <v>97</v>
      </c>
      <c r="J1" s="413"/>
      <c r="K1" s="106"/>
    </row>
    <row r="2" spans="1:11" x14ac:dyDescent="0.3">
      <c r="A2" s="77" t="s">
        <v>128</v>
      </c>
      <c r="B2" s="77"/>
      <c r="C2" s="77"/>
      <c r="D2" s="77"/>
      <c r="E2" s="77"/>
      <c r="F2" s="77"/>
      <c r="G2" s="77"/>
      <c r="H2" s="77"/>
      <c r="I2" s="411" t="s">
        <v>623</v>
      </c>
      <c r="J2" s="412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19" t="str">
        <f>'ფორმა N1'!D4</f>
        <v>საქართველოს კონსერვატიული პარტია</v>
      </c>
      <c r="B5" s="387"/>
      <c r="C5" s="387"/>
      <c r="D5" s="387"/>
      <c r="E5" s="387"/>
      <c r="F5" s="388"/>
      <c r="G5" s="387"/>
      <c r="H5" s="387"/>
      <c r="I5" s="387"/>
      <c r="J5" s="387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99</v>
      </c>
      <c r="C8" s="131" t="s">
        <v>101</v>
      </c>
      <c r="D8" s="131" t="s">
        <v>263</v>
      </c>
      <c r="E8" s="131" t="s">
        <v>100</v>
      </c>
      <c r="F8" s="129" t="s">
        <v>244</v>
      </c>
      <c r="G8" s="129" t="s">
        <v>282</v>
      </c>
      <c r="H8" s="129" t="s">
        <v>283</v>
      </c>
      <c r="I8" s="129" t="s">
        <v>245</v>
      </c>
      <c r="J8" s="132" t="s">
        <v>102</v>
      </c>
      <c r="K8" s="106"/>
    </row>
    <row r="9" spans="1:11" s="27" customFormat="1" x14ac:dyDescent="0.3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x14ac:dyDescent="0.3">
      <c r="A10" s="160"/>
      <c r="B10" s="398"/>
      <c r="C10" s="161"/>
      <c r="D10" s="161"/>
      <c r="E10" s="161"/>
      <c r="F10" s="161"/>
      <c r="G10" s="161"/>
      <c r="H10" s="161"/>
      <c r="I10" s="161"/>
      <c r="J10" s="161"/>
    </row>
    <row r="11" spans="1:11" ht="30" x14ac:dyDescent="0.3">
      <c r="A11" s="160">
        <v>1</v>
      </c>
      <c r="B11" s="398" t="s">
        <v>485</v>
      </c>
      <c r="C11" s="161" t="s">
        <v>486</v>
      </c>
      <c r="D11" s="161" t="s">
        <v>209</v>
      </c>
      <c r="E11" s="399">
        <v>40462</v>
      </c>
      <c r="F11" s="161">
        <v>0</v>
      </c>
      <c r="G11" s="161">
        <v>0</v>
      </c>
      <c r="H11" s="161">
        <v>0</v>
      </c>
      <c r="I11" s="161">
        <v>0</v>
      </c>
      <c r="J11" s="161"/>
    </row>
    <row r="12" spans="1:11" ht="30" x14ac:dyDescent="0.3">
      <c r="A12" s="160">
        <v>2</v>
      </c>
      <c r="B12" s="398" t="s">
        <v>487</v>
      </c>
      <c r="C12" s="161" t="s">
        <v>488</v>
      </c>
      <c r="D12" s="161" t="s">
        <v>209</v>
      </c>
      <c r="E12" s="399">
        <v>38512</v>
      </c>
      <c r="F12" s="400">
        <v>3723.06</v>
      </c>
      <c r="G12" s="400">
        <v>11300</v>
      </c>
      <c r="H12" s="400">
        <v>14129.38</v>
      </c>
      <c r="I12" s="400">
        <v>893.68</v>
      </c>
      <c r="J12" s="161"/>
    </row>
    <row r="13" spans="1:11" ht="45" x14ac:dyDescent="0.3">
      <c r="A13" s="160">
        <v>3</v>
      </c>
      <c r="B13" s="398" t="s">
        <v>487</v>
      </c>
      <c r="C13" s="161" t="s">
        <v>489</v>
      </c>
      <c r="D13" s="161" t="s">
        <v>490</v>
      </c>
      <c r="E13" s="399">
        <v>38513</v>
      </c>
      <c r="F13" s="400">
        <v>195.15</v>
      </c>
      <c r="G13" s="161">
        <v>0</v>
      </c>
      <c r="H13" s="161">
        <v>0</v>
      </c>
      <c r="I13" s="429">
        <v>194.91</v>
      </c>
      <c r="J13" s="161"/>
    </row>
    <row r="14" spans="1:11" ht="45" x14ac:dyDescent="0.3">
      <c r="A14" s="160">
        <v>4</v>
      </c>
      <c r="B14" s="398" t="s">
        <v>487</v>
      </c>
      <c r="C14" s="161" t="s">
        <v>489</v>
      </c>
      <c r="D14" s="161" t="s">
        <v>491</v>
      </c>
      <c r="E14" s="399">
        <v>38512</v>
      </c>
      <c r="F14" s="161">
        <v>0</v>
      </c>
      <c r="G14" s="161">
        <v>0</v>
      </c>
      <c r="H14" s="161">
        <v>0</v>
      </c>
      <c r="I14" s="161">
        <v>0</v>
      </c>
      <c r="J14" s="161"/>
    </row>
    <row r="15" spans="1:11" ht="30" x14ac:dyDescent="0.3">
      <c r="A15" s="160">
        <v>5</v>
      </c>
      <c r="B15" s="398" t="s">
        <v>487</v>
      </c>
      <c r="C15" s="161" t="s">
        <v>492</v>
      </c>
      <c r="D15" s="161" t="s">
        <v>209</v>
      </c>
      <c r="E15" s="399">
        <v>38513</v>
      </c>
      <c r="F15" s="400">
        <v>0</v>
      </c>
      <c r="G15" s="161">
        <v>0</v>
      </c>
      <c r="H15" s="400">
        <v>0</v>
      </c>
      <c r="I15" s="400">
        <v>0</v>
      </c>
      <c r="J15" s="161"/>
    </row>
    <row r="16" spans="1:11" ht="30" x14ac:dyDescent="0.3">
      <c r="A16" s="160">
        <v>6</v>
      </c>
      <c r="B16" s="398" t="s">
        <v>487</v>
      </c>
      <c r="C16" s="161" t="s">
        <v>493</v>
      </c>
      <c r="D16" s="161" t="s">
        <v>209</v>
      </c>
      <c r="E16" s="399">
        <v>38514</v>
      </c>
      <c r="F16" s="400">
        <v>0</v>
      </c>
      <c r="G16" s="161">
        <v>0</v>
      </c>
      <c r="H16" s="400">
        <v>0</v>
      </c>
      <c r="I16" s="161">
        <v>0</v>
      </c>
      <c r="J16" s="161"/>
    </row>
    <row r="17" spans="1:10" x14ac:dyDescent="0.3">
      <c r="A17" s="160"/>
      <c r="B17" s="398"/>
      <c r="C17" s="161"/>
      <c r="D17" s="161"/>
      <c r="E17" s="161"/>
      <c r="F17" s="161"/>
      <c r="G17" s="161"/>
      <c r="H17" s="161"/>
      <c r="I17" s="161"/>
      <c r="J17" s="161"/>
    </row>
    <row r="18" spans="1:10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ht="11.25" customHeigh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 hidden="1" x14ac:dyDescent="0.3">
      <c r="A20" s="105"/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ht="3" customHeight="1" x14ac:dyDescent="0.3">
      <c r="A21" s="105"/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ht="8.25" customHeight="1" x14ac:dyDescent="0.3">
      <c r="A22" s="105"/>
      <c r="B22" s="229" t="s">
        <v>96</v>
      </c>
      <c r="C22" s="105"/>
      <c r="D22" s="105"/>
      <c r="E22" s="105"/>
      <c r="F22" s="230"/>
      <c r="G22" s="105"/>
      <c r="H22" s="105"/>
      <c r="I22" s="105"/>
      <c r="J22" s="105"/>
    </row>
    <row r="23" spans="1:10" ht="5.25" customHeight="1" x14ac:dyDescent="0.3">
      <c r="A23" s="105"/>
      <c r="B23" s="105"/>
      <c r="C23" s="105"/>
      <c r="D23" s="105"/>
      <c r="E23" s="105"/>
      <c r="F23" s="102"/>
      <c r="G23" s="102"/>
      <c r="H23" s="102"/>
      <c r="I23" s="102"/>
      <c r="J23" s="102"/>
    </row>
    <row r="24" spans="1:10" x14ac:dyDescent="0.3">
      <c r="A24" s="105"/>
      <c r="B24" s="105"/>
      <c r="C24" s="278"/>
      <c r="D24" s="105"/>
      <c r="E24" s="105"/>
      <c r="F24" s="278"/>
      <c r="G24" s="279"/>
      <c r="H24" s="279"/>
      <c r="I24" s="102"/>
      <c r="J24" s="102"/>
    </row>
    <row r="25" spans="1:10" ht="20.25" customHeight="1" x14ac:dyDescent="0.3">
      <c r="A25" s="102"/>
      <c r="B25" s="105"/>
      <c r="C25" s="231" t="s">
        <v>256</v>
      </c>
      <c r="D25" s="231"/>
      <c r="E25" s="105"/>
      <c r="F25" s="105" t="s">
        <v>261</v>
      </c>
      <c r="G25" s="102"/>
      <c r="H25" s="102"/>
      <c r="I25" s="102"/>
      <c r="J25" s="102"/>
    </row>
    <row r="26" spans="1:10" x14ac:dyDescent="0.3">
      <c r="A26" s="102"/>
      <c r="B26" s="105"/>
      <c r="C26" s="232" t="s">
        <v>127</v>
      </c>
      <c r="D26" s="105"/>
      <c r="E26" s="105"/>
      <c r="F26" s="105" t="s">
        <v>257</v>
      </c>
      <c r="G26" s="102"/>
      <c r="H26" s="102"/>
      <c r="I26" s="102"/>
      <c r="J26" s="102"/>
    </row>
    <row r="27" spans="1:10" x14ac:dyDescent="0.3">
      <c r="A27" s="102"/>
      <c r="B27" s="105"/>
      <c r="C27" s="105"/>
      <c r="D27" s="232"/>
      <c r="E27" s="102"/>
      <c r="F27" s="102"/>
      <c r="G27" s="102"/>
      <c r="H27" s="102"/>
      <c r="I27" s="102"/>
      <c r="J27" s="102"/>
    </row>
    <row r="28" spans="1:10" x14ac:dyDescent="0.3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x14ac:dyDescent="0.3">
      <c r="A29"/>
      <c r="B29"/>
      <c r="C29"/>
      <c r="D29"/>
      <c r="E29"/>
      <c r="F29"/>
      <c r="G29"/>
      <c r="H29"/>
      <c r="I29"/>
      <c r="J29"/>
    </row>
    <row r="30" spans="1:10" x14ac:dyDescent="0.3">
      <c r="A30"/>
      <c r="B30"/>
      <c r="C30"/>
      <c r="D30"/>
      <c r="E30"/>
      <c r="F30"/>
      <c r="G30"/>
      <c r="H30"/>
      <c r="I30"/>
      <c r="J30"/>
    </row>
    <row r="31" spans="1:10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  <c r="C32"/>
      <c r="D32"/>
      <c r="E32"/>
      <c r="F32"/>
      <c r="G32"/>
      <c r="H32"/>
      <c r="I32"/>
      <c r="J32"/>
    </row>
  </sheetData>
  <mergeCells count="2">
    <mergeCell ref="I1:J1"/>
    <mergeCell ref="I2:J2"/>
  </mergeCell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4" sqref="R14"/>
    </sheetView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 x14ac:dyDescent="0.3">
      <c r="A1" s="75" t="s">
        <v>351</v>
      </c>
      <c r="B1" s="77"/>
      <c r="C1" s="77"/>
      <c r="D1" s="77"/>
      <c r="E1" s="77"/>
      <c r="F1" s="77"/>
      <c r="G1" s="164" t="s">
        <v>97</v>
      </c>
      <c r="H1" s="165"/>
    </row>
    <row r="2" spans="1:8" x14ac:dyDescent="0.3">
      <c r="A2" s="77" t="s">
        <v>128</v>
      </c>
      <c r="B2" s="77"/>
      <c r="C2" s="77"/>
      <c r="D2" s="77"/>
      <c r="E2" s="77"/>
      <c r="F2" s="77"/>
      <c r="G2" s="411" t="s">
        <v>623</v>
      </c>
      <c r="H2" s="412"/>
    </row>
    <row r="3" spans="1:8" x14ac:dyDescent="0.3">
      <c r="A3" s="77"/>
      <c r="B3" s="77"/>
      <c r="C3" s="77"/>
      <c r="D3" s="77"/>
      <c r="E3" s="77"/>
      <c r="F3" s="77"/>
      <c r="G3" s="103"/>
      <c r="H3" s="165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19" t="str">
        <f>'ფორმა N1'!D4</f>
        <v>საქართველოს კონსერვატიული პარტია</v>
      </c>
      <c r="B5" s="219"/>
      <c r="C5" s="219"/>
      <c r="D5" s="219"/>
      <c r="E5" s="219"/>
      <c r="F5" s="219"/>
      <c r="G5" s="219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6" t="s">
        <v>301</v>
      </c>
      <c r="B8" s="166" t="s">
        <v>129</v>
      </c>
      <c r="C8" s="167" t="s">
        <v>349</v>
      </c>
      <c r="D8" s="167" t="s">
        <v>350</v>
      </c>
      <c r="E8" s="167" t="s">
        <v>263</v>
      </c>
      <c r="F8" s="166" t="s">
        <v>308</v>
      </c>
      <c r="G8" s="167" t="s">
        <v>302</v>
      </c>
      <c r="H8" s="106"/>
    </row>
    <row r="9" spans="1:8" x14ac:dyDescent="0.3">
      <c r="A9" s="168" t="s">
        <v>303</v>
      </c>
      <c r="B9" s="169"/>
      <c r="C9" s="170"/>
      <c r="D9" s="171"/>
      <c r="E9" s="171"/>
      <c r="F9" s="171"/>
      <c r="G9" s="172"/>
      <c r="H9" s="106"/>
    </row>
    <row r="10" spans="1:8" ht="15.75" x14ac:dyDescent="0.3">
      <c r="A10" s="169">
        <v>1</v>
      </c>
      <c r="B10" s="158"/>
      <c r="C10" s="173"/>
      <c r="D10" s="174"/>
      <c r="E10" s="174"/>
      <c r="F10" s="174"/>
      <c r="G10" s="175" t="str">
        <f>IF(ISBLANK(B10),"",G9+C10-D10)</f>
        <v/>
      </c>
      <c r="H10" s="106"/>
    </row>
    <row r="11" spans="1:8" ht="15.75" x14ac:dyDescent="0.3">
      <c r="A11" s="169">
        <v>2</v>
      </c>
      <c r="B11" s="158"/>
      <c r="C11" s="173"/>
      <c r="D11" s="174"/>
      <c r="E11" s="174"/>
      <c r="F11" s="174"/>
      <c r="G11" s="175" t="str">
        <f t="shared" ref="G11:G38" si="0">IF(ISBLANK(B11),"",G10+C11-D11)</f>
        <v/>
      </c>
      <c r="H11" s="106"/>
    </row>
    <row r="12" spans="1:8" ht="15.75" x14ac:dyDescent="0.3">
      <c r="A12" s="169">
        <v>3</v>
      </c>
      <c r="B12" s="158"/>
      <c r="C12" s="173"/>
      <c r="D12" s="174"/>
      <c r="E12" s="174"/>
      <c r="F12" s="174"/>
      <c r="G12" s="175" t="str">
        <f t="shared" si="0"/>
        <v/>
      </c>
      <c r="H12" s="106"/>
    </row>
    <row r="13" spans="1:8" ht="15.75" x14ac:dyDescent="0.3">
      <c r="A13" s="169">
        <v>4</v>
      </c>
      <c r="B13" s="158"/>
      <c r="C13" s="173"/>
      <c r="D13" s="174"/>
      <c r="E13" s="174"/>
      <c r="F13" s="174"/>
      <c r="G13" s="175" t="str">
        <f t="shared" si="0"/>
        <v/>
      </c>
      <c r="H13" s="106"/>
    </row>
    <row r="14" spans="1:8" ht="15.75" x14ac:dyDescent="0.3">
      <c r="A14" s="169">
        <v>5</v>
      </c>
      <c r="B14" s="158"/>
      <c r="C14" s="173"/>
      <c r="D14" s="174"/>
      <c r="E14" s="174"/>
      <c r="F14" s="174"/>
      <c r="G14" s="175" t="str">
        <f t="shared" si="0"/>
        <v/>
      </c>
      <c r="H14" s="106"/>
    </row>
    <row r="15" spans="1:8" ht="15.75" x14ac:dyDescent="0.3">
      <c r="A15" s="169">
        <v>6</v>
      </c>
      <c r="B15" s="158"/>
      <c r="C15" s="173"/>
      <c r="D15" s="174"/>
      <c r="E15" s="174"/>
      <c r="F15" s="174"/>
      <c r="G15" s="175" t="str">
        <f t="shared" si="0"/>
        <v/>
      </c>
      <c r="H15" s="106"/>
    </row>
    <row r="16" spans="1:8" ht="15.75" x14ac:dyDescent="0.3">
      <c r="A16" s="169">
        <v>7</v>
      </c>
      <c r="B16" s="158"/>
      <c r="C16" s="173"/>
      <c r="D16" s="174"/>
      <c r="E16" s="174"/>
      <c r="F16" s="174"/>
      <c r="G16" s="175" t="str">
        <f t="shared" si="0"/>
        <v/>
      </c>
      <c r="H16" s="106"/>
    </row>
    <row r="17" spans="1:8" ht="15.75" x14ac:dyDescent="0.3">
      <c r="A17" s="169">
        <v>8</v>
      </c>
      <c r="B17" s="158"/>
      <c r="C17" s="173"/>
      <c r="D17" s="174"/>
      <c r="E17" s="174"/>
      <c r="F17" s="174"/>
      <c r="G17" s="175" t="str">
        <f t="shared" si="0"/>
        <v/>
      </c>
      <c r="H17" s="106"/>
    </row>
    <row r="18" spans="1:8" ht="15.75" x14ac:dyDescent="0.3">
      <c r="A18" s="169">
        <v>9</v>
      </c>
      <c r="B18" s="158"/>
      <c r="C18" s="173"/>
      <c r="D18" s="174"/>
      <c r="E18" s="174"/>
      <c r="F18" s="174"/>
      <c r="G18" s="175" t="str">
        <f t="shared" si="0"/>
        <v/>
      </c>
      <c r="H18" s="106"/>
    </row>
    <row r="19" spans="1:8" ht="15.75" x14ac:dyDescent="0.3">
      <c r="A19" s="169">
        <v>10</v>
      </c>
      <c r="B19" s="158"/>
      <c r="C19" s="173"/>
      <c r="D19" s="174"/>
      <c r="E19" s="174"/>
      <c r="F19" s="174"/>
      <c r="G19" s="175" t="str">
        <f t="shared" si="0"/>
        <v/>
      </c>
      <c r="H19" s="106"/>
    </row>
    <row r="20" spans="1:8" ht="15.75" x14ac:dyDescent="0.3">
      <c r="A20" s="169">
        <v>11</v>
      </c>
      <c r="B20" s="158"/>
      <c r="C20" s="173"/>
      <c r="D20" s="174"/>
      <c r="E20" s="174"/>
      <c r="F20" s="174"/>
      <c r="G20" s="175" t="str">
        <f t="shared" si="0"/>
        <v/>
      </c>
      <c r="H20" s="106"/>
    </row>
    <row r="21" spans="1:8" ht="15.75" x14ac:dyDescent="0.3">
      <c r="A21" s="169">
        <v>12</v>
      </c>
      <c r="B21" s="158"/>
      <c r="C21" s="173"/>
      <c r="D21" s="174"/>
      <c r="E21" s="174"/>
      <c r="F21" s="174"/>
      <c r="G21" s="175" t="str">
        <f t="shared" si="0"/>
        <v/>
      </c>
      <c r="H21" s="106"/>
    </row>
    <row r="22" spans="1:8" ht="15.75" x14ac:dyDescent="0.3">
      <c r="A22" s="169">
        <v>13</v>
      </c>
      <c r="B22" s="158"/>
      <c r="C22" s="173"/>
      <c r="D22" s="174"/>
      <c r="E22" s="174"/>
      <c r="F22" s="174"/>
      <c r="G22" s="175" t="str">
        <f t="shared" si="0"/>
        <v/>
      </c>
      <c r="H22" s="106"/>
    </row>
    <row r="23" spans="1:8" ht="15.75" x14ac:dyDescent="0.3">
      <c r="A23" s="169">
        <v>14</v>
      </c>
      <c r="B23" s="158"/>
      <c r="C23" s="173"/>
      <c r="D23" s="174"/>
      <c r="E23" s="174"/>
      <c r="F23" s="174"/>
      <c r="G23" s="175" t="str">
        <f t="shared" si="0"/>
        <v/>
      </c>
      <c r="H23" s="106"/>
    </row>
    <row r="24" spans="1:8" ht="15.75" x14ac:dyDescent="0.3">
      <c r="A24" s="169">
        <v>15</v>
      </c>
      <c r="B24" s="158"/>
      <c r="C24" s="173"/>
      <c r="D24" s="174"/>
      <c r="E24" s="174"/>
      <c r="F24" s="174"/>
      <c r="G24" s="175" t="str">
        <f t="shared" si="0"/>
        <v/>
      </c>
      <c r="H24" s="106"/>
    </row>
    <row r="25" spans="1:8" ht="15.75" x14ac:dyDescent="0.3">
      <c r="A25" s="169">
        <v>16</v>
      </c>
      <c r="B25" s="158"/>
      <c r="C25" s="173"/>
      <c r="D25" s="174"/>
      <c r="E25" s="174"/>
      <c r="F25" s="174"/>
      <c r="G25" s="175" t="str">
        <f t="shared" si="0"/>
        <v/>
      </c>
      <c r="H25" s="106"/>
    </row>
    <row r="26" spans="1:8" ht="15.75" x14ac:dyDescent="0.3">
      <c r="A26" s="169">
        <v>17</v>
      </c>
      <c r="B26" s="158"/>
      <c r="C26" s="173"/>
      <c r="D26" s="174"/>
      <c r="E26" s="174"/>
      <c r="F26" s="174"/>
      <c r="G26" s="175" t="str">
        <f t="shared" si="0"/>
        <v/>
      </c>
      <c r="H26" s="106"/>
    </row>
    <row r="27" spans="1:8" ht="15.75" x14ac:dyDescent="0.3">
      <c r="A27" s="169">
        <v>18</v>
      </c>
      <c r="B27" s="158"/>
      <c r="C27" s="173"/>
      <c r="D27" s="174"/>
      <c r="E27" s="174"/>
      <c r="F27" s="174"/>
      <c r="G27" s="175" t="str">
        <f t="shared" si="0"/>
        <v/>
      </c>
      <c r="H27" s="106"/>
    </row>
    <row r="28" spans="1:8" ht="15.75" x14ac:dyDescent="0.3">
      <c r="A28" s="169">
        <v>19</v>
      </c>
      <c r="B28" s="158"/>
      <c r="C28" s="173"/>
      <c r="D28" s="174"/>
      <c r="E28" s="174"/>
      <c r="F28" s="174"/>
      <c r="G28" s="175" t="str">
        <f t="shared" si="0"/>
        <v/>
      </c>
      <c r="H28" s="106"/>
    </row>
    <row r="29" spans="1:8" ht="15.75" x14ac:dyDescent="0.3">
      <c r="A29" s="169">
        <v>20</v>
      </c>
      <c r="B29" s="158"/>
      <c r="C29" s="173"/>
      <c r="D29" s="174"/>
      <c r="E29" s="174"/>
      <c r="F29" s="174"/>
      <c r="G29" s="175" t="str">
        <f t="shared" si="0"/>
        <v/>
      </c>
      <c r="H29" s="106"/>
    </row>
    <row r="30" spans="1:8" ht="15.75" x14ac:dyDescent="0.3">
      <c r="A30" s="169">
        <v>21</v>
      </c>
      <c r="B30" s="158"/>
      <c r="C30" s="176"/>
      <c r="D30" s="177"/>
      <c r="E30" s="177"/>
      <c r="F30" s="177"/>
      <c r="G30" s="175" t="str">
        <f t="shared" si="0"/>
        <v/>
      </c>
      <c r="H30" s="106"/>
    </row>
    <row r="31" spans="1:8" ht="15.75" x14ac:dyDescent="0.3">
      <c r="A31" s="169">
        <v>22</v>
      </c>
      <c r="B31" s="158"/>
      <c r="C31" s="176"/>
      <c r="D31" s="177"/>
      <c r="E31" s="177"/>
      <c r="F31" s="177"/>
      <c r="G31" s="175" t="str">
        <f t="shared" si="0"/>
        <v/>
      </c>
      <c r="H31" s="106"/>
    </row>
    <row r="32" spans="1:8" ht="15.75" x14ac:dyDescent="0.3">
      <c r="A32" s="169">
        <v>23</v>
      </c>
      <c r="B32" s="158"/>
      <c r="C32" s="176"/>
      <c r="D32" s="177"/>
      <c r="E32" s="177"/>
      <c r="F32" s="177"/>
      <c r="G32" s="175" t="str">
        <f t="shared" si="0"/>
        <v/>
      </c>
      <c r="H32" s="106"/>
    </row>
    <row r="33" spans="1:10" ht="15.75" x14ac:dyDescent="0.3">
      <c r="A33" s="169">
        <v>24</v>
      </c>
      <c r="B33" s="158"/>
      <c r="C33" s="176"/>
      <c r="D33" s="177"/>
      <c r="E33" s="177"/>
      <c r="F33" s="177"/>
      <c r="G33" s="175" t="str">
        <f t="shared" si="0"/>
        <v/>
      </c>
      <c r="H33" s="106"/>
    </row>
    <row r="34" spans="1:10" ht="15.75" x14ac:dyDescent="0.3">
      <c r="A34" s="169">
        <v>25</v>
      </c>
      <c r="B34" s="158"/>
      <c r="C34" s="176"/>
      <c r="D34" s="177"/>
      <c r="E34" s="177"/>
      <c r="F34" s="177"/>
      <c r="G34" s="175" t="str">
        <f t="shared" si="0"/>
        <v/>
      </c>
      <c r="H34" s="106"/>
    </row>
    <row r="35" spans="1:10" ht="15.75" x14ac:dyDescent="0.3">
      <c r="A35" s="169">
        <v>26</v>
      </c>
      <c r="B35" s="158"/>
      <c r="C35" s="176"/>
      <c r="D35" s="177"/>
      <c r="E35" s="177"/>
      <c r="F35" s="177"/>
      <c r="G35" s="175" t="str">
        <f t="shared" si="0"/>
        <v/>
      </c>
      <c r="H35" s="106"/>
    </row>
    <row r="36" spans="1:10" ht="15.75" x14ac:dyDescent="0.3">
      <c r="A36" s="169">
        <v>27</v>
      </c>
      <c r="B36" s="158"/>
      <c r="C36" s="176"/>
      <c r="D36" s="177"/>
      <c r="E36" s="177"/>
      <c r="F36" s="177"/>
      <c r="G36" s="175" t="str">
        <f t="shared" si="0"/>
        <v/>
      </c>
      <c r="H36" s="106"/>
    </row>
    <row r="37" spans="1:10" ht="15.75" x14ac:dyDescent="0.3">
      <c r="A37" s="169">
        <v>28</v>
      </c>
      <c r="B37" s="158"/>
      <c r="C37" s="176"/>
      <c r="D37" s="177"/>
      <c r="E37" s="177"/>
      <c r="F37" s="177"/>
      <c r="G37" s="175" t="str">
        <f t="shared" si="0"/>
        <v/>
      </c>
      <c r="H37" s="106"/>
    </row>
    <row r="38" spans="1:10" ht="15.75" x14ac:dyDescent="0.3">
      <c r="A38" s="169">
        <v>29</v>
      </c>
      <c r="B38" s="158"/>
      <c r="C38" s="176"/>
      <c r="D38" s="177"/>
      <c r="E38" s="177"/>
      <c r="F38" s="177"/>
      <c r="G38" s="175" t="str">
        <f t="shared" si="0"/>
        <v/>
      </c>
      <c r="H38" s="106"/>
    </row>
    <row r="39" spans="1:10" ht="15.75" x14ac:dyDescent="0.3">
      <c r="A39" s="169" t="s">
        <v>266</v>
      </c>
      <c r="B39" s="158"/>
      <c r="C39" s="176"/>
      <c r="D39" s="177"/>
      <c r="E39" s="177"/>
      <c r="F39" s="177"/>
      <c r="G39" s="175" t="str">
        <f>IF(ISBLANK(B39),"",#REF!+C39-D39)</f>
        <v/>
      </c>
      <c r="H39" s="106"/>
    </row>
    <row r="40" spans="1:10" x14ac:dyDescent="0.3">
      <c r="A40" s="178" t="s">
        <v>304</v>
      </c>
      <c r="B40" s="179"/>
      <c r="C40" s="180"/>
      <c r="D40" s="181"/>
      <c r="E40" s="181"/>
      <c r="F40" s="182"/>
      <c r="G40" s="183" t="str">
        <f>G39</f>
        <v/>
      </c>
      <c r="H40" s="106"/>
    </row>
    <row r="44" spans="1:10" x14ac:dyDescent="0.3">
      <c r="B44" s="186" t="s">
        <v>96</v>
      </c>
      <c r="F44" s="187"/>
    </row>
    <row r="45" spans="1:10" x14ac:dyDescent="0.3">
      <c r="F45" s="185"/>
      <c r="G45" s="185"/>
      <c r="H45" s="185"/>
      <c r="I45" s="185"/>
      <c r="J45" s="185"/>
    </row>
    <row r="46" spans="1:10" x14ac:dyDescent="0.3">
      <c r="C46" s="188"/>
      <c r="F46" s="188"/>
      <c r="G46" s="189"/>
      <c r="H46" s="185"/>
      <c r="I46" s="185"/>
      <c r="J46" s="185"/>
    </row>
    <row r="47" spans="1:10" x14ac:dyDescent="0.3">
      <c r="A47" s="185"/>
      <c r="C47" s="190" t="s">
        <v>256</v>
      </c>
      <c r="F47" s="191" t="s">
        <v>261</v>
      </c>
      <c r="G47" s="189"/>
      <c r="H47" s="185"/>
      <c r="I47" s="185"/>
      <c r="J47" s="185"/>
    </row>
    <row r="48" spans="1:10" x14ac:dyDescent="0.3">
      <c r="A48" s="185"/>
      <c r="C48" s="192" t="s">
        <v>127</v>
      </c>
      <c r="F48" s="184" t="s">
        <v>257</v>
      </c>
      <c r="G48" s="185"/>
      <c r="H48" s="185"/>
      <c r="I48" s="185"/>
      <c r="J48" s="185"/>
    </row>
    <row r="49" spans="2:2" s="185" customFormat="1" x14ac:dyDescent="0.3">
      <c r="B49" s="184"/>
    </row>
    <row r="50" spans="2:2" s="185" customFormat="1" ht="12.75" x14ac:dyDescent="0.2"/>
    <row r="51" spans="2:2" s="185" customFormat="1" ht="12.75" x14ac:dyDescent="0.2"/>
    <row r="52" spans="2:2" s="185" customFormat="1" ht="12.75" x14ac:dyDescent="0.2"/>
    <row r="53" spans="2:2" s="185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8" t="s">
        <v>292</v>
      </c>
      <c r="B1" s="139"/>
      <c r="C1" s="139"/>
      <c r="D1" s="139"/>
      <c r="E1" s="139"/>
      <c r="F1" s="79"/>
      <c r="G1" s="79"/>
      <c r="H1" s="79"/>
      <c r="I1" s="427" t="s">
        <v>97</v>
      </c>
      <c r="J1" s="427"/>
      <c r="K1" s="145"/>
    </row>
    <row r="2" spans="1:12" s="23" customFormat="1" ht="15" x14ac:dyDescent="0.3">
      <c r="A2" s="106" t="s">
        <v>128</v>
      </c>
      <c r="B2" s="139"/>
      <c r="C2" s="139"/>
      <c r="D2" s="139"/>
      <c r="E2" s="139"/>
      <c r="F2" s="140"/>
      <c r="G2" s="141"/>
      <c r="H2" s="141"/>
      <c r="I2" s="411" t="s">
        <v>623</v>
      </c>
      <c r="J2" s="412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საქართველოს კონსერვატიული პარტია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26" t="s">
        <v>208</v>
      </c>
      <c r="C7" s="426"/>
      <c r="D7" s="426" t="s">
        <v>280</v>
      </c>
      <c r="E7" s="426"/>
      <c r="F7" s="426" t="s">
        <v>281</v>
      </c>
      <c r="G7" s="426"/>
      <c r="H7" s="157" t="s">
        <v>267</v>
      </c>
      <c r="I7" s="426" t="s">
        <v>211</v>
      </c>
      <c r="J7" s="426"/>
      <c r="K7" s="146"/>
    </row>
    <row r="8" spans="1:12" ht="15" x14ac:dyDescent="0.2">
      <c r="A8" s="135" t="s">
        <v>103</v>
      </c>
      <c r="B8" s="136" t="s">
        <v>210</v>
      </c>
      <c r="C8" s="137" t="s">
        <v>209</v>
      </c>
      <c r="D8" s="136" t="s">
        <v>210</v>
      </c>
      <c r="E8" s="137" t="s">
        <v>209</v>
      </c>
      <c r="F8" s="136" t="s">
        <v>210</v>
      </c>
      <c r="G8" s="137" t="s">
        <v>209</v>
      </c>
      <c r="H8" s="137" t="s">
        <v>209</v>
      </c>
      <c r="I8" s="136" t="s">
        <v>210</v>
      </c>
      <c r="J8" s="137" t="s">
        <v>209</v>
      </c>
      <c r="K8" s="146"/>
    </row>
    <row r="9" spans="1:12" ht="15" x14ac:dyDescent="0.2">
      <c r="A9" s="60" t="s">
        <v>104</v>
      </c>
      <c r="B9" s="83">
        <f>SUM(B10,B14,B17)</f>
        <v>0</v>
      </c>
      <c r="C9" s="83">
        <v>295051.15000000002</v>
      </c>
      <c r="D9" s="83">
        <f t="shared" ref="D9:F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v>295051.15000000002</v>
      </c>
      <c r="K9" s="146"/>
    </row>
    <row r="10" spans="1:12" ht="15" x14ac:dyDescent="0.2">
      <c r="A10" s="61" t="s">
        <v>105</v>
      </c>
      <c r="B10" s="134">
        <f>SUM(B11:B13)</f>
        <v>0</v>
      </c>
      <c r="C10" s="134">
        <v>292754.15000000002</v>
      </c>
      <c r="D10" s="134">
        <f t="shared" ref="D10:F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v>292754.15000000002</v>
      </c>
      <c r="K10" s="146"/>
    </row>
    <row r="11" spans="1:12" ht="15" x14ac:dyDescent="0.2">
      <c r="A11" s="61" t="s">
        <v>106</v>
      </c>
      <c r="B11" s="26"/>
      <c r="C11" s="26">
        <v>292754.15000000002</v>
      </c>
      <c r="D11" s="26"/>
      <c r="E11" s="26"/>
      <c r="F11" s="26"/>
      <c r="G11" s="26"/>
      <c r="H11" s="26"/>
      <c r="I11" s="26"/>
      <c r="J11" s="26">
        <v>292754.15000000002</v>
      </c>
      <c r="K11" s="146"/>
    </row>
    <row r="12" spans="1:12" ht="15" x14ac:dyDescent="0.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 x14ac:dyDescent="0.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109</v>
      </c>
      <c r="B14" s="134">
        <f>SUM(B15:B16)</f>
        <v>0</v>
      </c>
      <c r="C14" s="134">
        <v>1671</v>
      </c>
      <c r="D14" s="134">
        <f t="shared" ref="D14:F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v>1671</v>
      </c>
      <c r="K14" s="146"/>
    </row>
    <row r="15" spans="1:12" ht="15" x14ac:dyDescent="0.2">
      <c r="A15" s="61" t="s">
        <v>110</v>
      </c>
      <c r="B15" s="26"/>
      <c r="C15" s="26">
        <v>0</v>
      </c>
      <c r="D15" s="26"/>
      <c r="E15" s="26"/>
      <c r="F15" s="26"/>
      <c r="G15" s="26"/>
      <c r="H15" s="26"/>
      <c r="I15" s="26"/>
      <c r="J15" s="26">
        <v>0</v>
      </c>
      <c r="K15" s="146"/>
    </row>
    <row r="16" spans="1:12" ht="15" x14ac:dyDescent="0.2">
      <c r="A16" s="61" t="s">
        <v>111</v>
      </c>
      <c r="B16" s="26"/>
      <c r="C16" s="26">
        <v>1671</v>
      </c>
      <c r="D16" s="26"/>
      <c r="E16" s="26"/>
      <c r="F16" s="26"/>
      <c r="G16" s="26"/>
      <c r="H16" s="26"/>
      <c r="I16" s="26"/>
      <c r="J16" s="26">
        <v>1671</v>
      </c>
      <c r="K16" s="146"/>
    </row>
    <row r="17" spans="1:11" ht="15" x14ac:dyDescent="0.2">
      <c r="A17" s="61" t="s">
        <v>112</v>
      </c>
      <c r="B17" s="134">
        <f>SUM(B18:B19,B22,B23)</f>
        <v>0</v>
      </c>
      <c r="C17" s="134">
        <v>626</v>
      </c>
      <c r="D17" s="134">
        <f t="shared" ref="D17:F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v>626</v>
      </c>
      <c r="K17" s="146"/>
    </row>
    <row r="18" spans="1:11" ht="15" x14ac:dyDescent="0.2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114</v>
      </c>
      <c r="B19" s="134">
        <f>SUM(B20:B21)</f>
        <v>0</v>
      </c>
      <c r="C19" s="134">
        <v>626</v>
      </c>
      <c r="D19" s="134">
        <f t="shared" ref="D19:F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v>626</v>
      </c>
      <c r="K19" s="146"/>
    </row>
    <row r="20" spans="1:11" ht="15" x14ac:dyDescent="0.2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 x14ac:dyDescent="0.2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 x14ac:dyDescent="0.2">
      <c r="A24" s="60" t="s">
        <v>119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6"/>
    </row>
    <row r="25" spans="1:11" ht="15" x14ac:dyDescent="0.2">
      <c r="A25" s="61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0" t="s">
        <v>120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 x14ac:dyDescent="0.2">
      <c r="A33" s="61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121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 x14ac:dyDescent="0.2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124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 x14ac:dyDescent="0.2">
      <c r="A40" s="61" t="s">
        <v>412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256</v>
      </c>
      <c r="F49" s="12" t="s">
        <v>261</v>
      </c>
      <c r="G49" s="73"/>
      <c r="I49"/>
      <c r="J49"/>
    </row>
    <row r="50" spans="1:10" s="2" customFormat="1" ht="15" x14ac:dyDescent="0.3">
      <c r="B50" s="66" t="s">
        <v>127</v>
      </c>
      <c r="F50" s="2" t="s">
        <v>257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L9" sqref="L9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293</v>
      </c>
      <c r="B1" s="139"/>
      <c r="C1" s="139"/>
      <c r="D1" s="139"/>
      <c r="E1" s="139"/>
      <c r="F1" s="139"/>
      <c r="G1" s="145"/>
      <c r="H1" s="101" t="s">
        <v>186</v>
      </c>
      <c r="I1" s="145"/>
      <c r="J1" s="67"/>
      <c r="K1" s="67"/>
      <c r="L1" s="67"/>
    </row>
    <row r="2" spans="1:12" s="23" customFormat="1" ht="15" x14ac:dyDescent="0.3">
      <c r="A2" s="106" t="s">
        <v>128</v>
      </c>
      <c r="B2" s="139"/>
      <c r="C2" s="139"/>
      <c r="D2" s="139"/>
      <c r="E2" s="139"/>
      <c r="F2" s="139"/>
      <c r="G2" s="147"/>
      <c r="H2" s="411" t="s">
        <v>623</v>
      </c>
      <c r="I2" s="412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საქართველოს კონსერვატიული პარტია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360</v>
      </c>
      <c r="C7" s="137" t="s">
        <v>361</v>
      </c>
      <c r="D7" s="137" t="s">
        <v>223</v>
      </c>
      <c r="E7" s="137" t="s">
        <v>228</v>
      </c>
      <c r="F7" s="137" t="s">
        <v>229</v>
      </c>
      <c r="G7" s="137" t="s">
        <v>230</v>
      </c>
      <c r="H7" s="137" t="s">
        <v>231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60" x14ac:dyDescent="0.2">
      <c r="A9" s="68">
        <v>1</v>
      </c>
      <c r="B9" s="26" t="s">
        <v>494</v>
      </c>
      <c r="C9" s="26" t="s">
        <v>495</v>
      </c>
      <c r="D9" s="26" t="s">
        <v>496</v>
      </c>
      <c r="E9" s="26">
        <v>220</v>
      </c>
      <c r="F9" s="68">
        <v>246210</v>
      </c>
      <c r="G9" s="430" t="s">
        <v>497</v>
      </c>
      <c r="H9" s="26" t="s">
        <v>498</v>
      </c>
      <c r="I9" s="145"/>
    </row>
    <row r="10" spans="1:12" ht="15" x14ac:dyDescent="0.2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 x14ac:dyDescent="0.2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 x14ac:dyDescent="0.2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 x14ac:dyDescent="0.2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 x14ac:dyDescent="0.2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 x14ac:dyDescent="0.2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 x14ac:dyDescent="0.2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 x14ac:dyDescent="0.2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 x14ac:dyDescent="0.2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 x14ac:dyDescent="0.2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 x14ac:dyDescent="0.2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 x14ac:dyDescent="0.2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 x14ac:dyDescent="0.2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 x14ac:dyDescent="0.2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 x14ac:dyDescent="0.2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 x14ac:dyDescent="0.25">
      <c r="A27" s="68" t="s">
        <v>266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 x14ac:dyDescent="0.2">
      <c r="J28" s="64"/>
      <c r="K28" s="64"/>
      <c r="L28" s="64"/>
    </row>
    <row r="29" spans="1:12" s="23" customFormat="1" x14ac:dyDescent="0.2"/>
    <row r="30" spans="1:12" s="23" customFormat="1" ht="6.75" customHeight="1" x14ac:dyDescent="0.2">
      <c r="A30" s="25"/>
    </row>
    <row r="31" spans="1:12" s="2" customFormat="1" ht="15" hidden="1" x14ac:dyDescent="0.3">
      <c r="B31" s="72" t="s">
        <v>96</v>
      </c>
      <c r="E31" s="5"/>
    </row>
    <row r="32" spans="1:12" s="2" customFormat="1" ht="12" customHeight="1" x14ac:dyDescent="0.3">
      <c r="C32" s="71"/>
      <c r="E32" s="71"/>
      <c r="F32" s="74"/>
      <c r="G32"/>
      <c r="H32"/>
      <c r="I32"/>
    </row>
    <row r="33" spans="1:9" s="2" customFormat="1" ht="15" x14ac:dyDescent="0.3">
      <c r="A33"/>
      <c r="C33" s="70" t="s">
        <v>256</v>
      </c>
      <c r="E33" s="12" t="s">
        <v>261</v>
      </c>
      <c r="F33" s="73"/>
      <c r="G33"/>
      <c r="H33"/>
      <c r="I33"/>
    </row>
    <row r="34" spans="1:9" s="2" customFormat="1" ht="15" x14ac:dyDescent="0.3">
      <c r="A34"/>
      <c r="C34" s="66" t="s">
        <v>127</v>
      </c>
      <c r="E34" s="2" t="s">
        <v>257</v>
      </c>
      <c r="F34"/>
      <c r="G34"/>
      <c r="H34"/>
      <c r="I34"/>
    </row>
    <row r="35" spans="1:9" customFormat="1" ht="15" x14ac:dyDescent="0.3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 x14ac:dyDescent="0.2">
      <c r="A1" s="138" t="s">
        <v>294</v>
      </c>
      <c r="B1" s="139"/>
      <c r="C1" s="139"/>
      <c r="D1" s="139"/>
      <c r="E1" s="139"/>
      <c r="F1" s="139"/>
      <c r="G1" s="139"/>
      <c r="H1" s="145"/>
      <c r="I1" s="380" t="s">
        <v>186</v>
      </c>
      <c r="J1" s="152"/>
    </row>
    <row r="2" spans="1:12" s="23" customFormat="1" ht="15" x14ac:dyDescent="0.3">
      <c r="A2" s="106" t="s">
        <v>128</v>
      </c>
      <c r="B2" s="139"/>
      <c r="C2" s="139"/>
      <c r="D2" s="139"/>
      <c r="E2" s="139"/>
      <c r="F2" s="139"/>
      <c r="G2" s="139"/>
      <c r="H2" s="145"/>
      <c r="I2" s="411" t="s">
        <v>623</v>
      </c>
      <c r="J2" s="412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 x14ac:dyDescent="0.3">
      <c r="A5" s="120" t="str">
        <f>'ფორმა N1'!D4</f>
        <v>საქართველოს კონსერვატიული პარტია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 x14ac:dyDescent="0.2">
      <c r="A7" s="151" t="s">
        <v>64</v>
      </c>
      <c r="B7" s="135" t="s">
        <v>236</v>
      </c>
      <c r="C7" s="137" t="s">
        <v>232</v>
      </c>
      <c r="D7" s="137" t="s">
        <v>233</v>
      </c>
      <c r="E7" s="137" t="s">
        <v>234</v>
      </c>
      <c r="F7" s="137" t="s">
        <v>235</v>
      </c>
      <c r="G7" s="137" t="s">
        <v>229</v>
      </c>
      <c r="H7" s="137" t="s">
        <v>230</v>
      </c>
      <c r="I7" s="137" t="s">
        <v>231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 x14ac:dyDescent="0.2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 x14ac:dyDescent="0.2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 x14ac:dyDescent="0.2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 x14ac:dyDescent="0.2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 x14ac:dyDescent="0.2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 x14ac:dyDescent="0.2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 x14ac:dyDescent="0.2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 x14ac:dyDescent="0.2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 x14ac:dyDescent="0.2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 x14ac:dyDescent="0.2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 x14ac:dyDescent="0.2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 x14ac:dyDescent="0.25">
      <c r="A27" s="68" t="s">
        <v>266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x14ac:dyDescent="0.2">
      <c r="J28" s="64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2" t="s">
        <v>96</v>
      </c>
      <c r="E31" s="5"/>
    </row>
    <row r="32" spans="1:10" s="2" customFormat="1" ht="15" x14ac:dyDescent="0.3">
      <c r="C32" s="71"/>
      <c r="E32" s="71"/>
      <c r="F32" s="74"/>
      <c r="G32" s="74"/>
      <c r="H32"/>
      <c r="I32"/>
    </row>
    <row r="33" spans="1:10" s="2" customFormat="1" ht="15" x14ac:dyDescent="0.3">
      <c r="A33"/>
      <c r="C33" s="70" t="s">
        <v>256</v>
      </c>
      <c r="E33" s="12" t="s">
        <v>261</v>
      </c>
      <c r="F33" s="73"/>
      <c r="G33"/>
      <c r="H33"/>
      <c r="I33"/>
    </row>
    <row r="34" spans="1:10" s="2" customFormat="1" ht="15" x14ac:dyDescent="0.3">
      <c r="A34"/>
      <c r="C34" s="66" t="s">
        <v>127</v>
      </c>
      <c r="E34" s="2" t="s">
        <v>257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4"/>
    </row>
    <row r="38" spans="1:10" s="23" customFormat="1" x14ac:dyDescent="0.2">
      <c r="J38" s="64"/>
    </row>
    <row r="39" spans="1:10" s="23" customFormat="1" x14ac:dyDescent="0.2">
      <c r="J39" s="64"/>
    </row>
    <row r="40" spans="1:10" s="23" customFormat="1" x14ac:dyDescent="0.2">
      <c r="J40" s="64"/>
    </row>
    <row r="41" spans="1:10" s="23" customFormat="1" x14ac:dyDescent="0.2">
      <c r="J41" s="64"/>
    </row>
    <row r="42" spans="1:10" s="23" customFormat="1" x14ac:dyDescent="0.2">
      <c r="J42" s="64"/>
    </row>
    <row r="43" spans="1:10" s="23" customFormat="1" x14ac:dyDescent="0.2">
      <c r="J43" s="64"/>
    </row>
    <row r="44" spans="1:10" s="23" customFormat="1" x14ac:dyDescent="0.2">
      <c r="J44" s="64"/>
    </row>
    <row r="45" spans="1:10" s="23" customFormat="1" x14ac:dyDescent="0.2">
      <c r="J45" s="64"/>
    </row>
    <row r="46" spans="1:10" s="23" customFormat="1" x14ac:dyDescent="0.2">
      <c r="J46" s="64"/>
    </row>
    <row r="47" spans="1:10" s="23" customFormat="1" x14ac:dyDescent="0.2">
      <c r="J47" s="64"/>
    </row>
    <row r="48" spans="1:10" s="23" customFormat="1" x14ac:dyDescent="0.2">
      <c r="J48" s="64"/>
    </row>
    <row r="49" spans="10:10" s="23" customFormat="1" x14ac:dyDescent="0.2">
      <c r="J49" s="64"/>
    </row>
    <row r="50" spans="10:10" s="23" customFormat="1" x14ac:dyDescent="0.2">
      <c r="J50" s="64"/>
    </row>
    <row r="51" spans="10:10" s="23" customFormat="1" x14ac:dyDescent="0.2">
      <c r="J51" s="64"/>
    </row>
    <row r="52" spans="10:10" s="23" customFormat="1" x14ac:dyDescent="0.2">
      <c r="J52" s="64"/>
    </row>
    <row r="53" spans="10:10" s="23" customFormat="1" x14ac:dyDescent="0.2">
      <c r="J53" s="64"/>
    </row>
    <row r="54" spans="10:10" s="23" customFormat="1" x14ac:dyDescent="0.2">
      <c r="J54" s="6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2" customWidth="1"/>
    <col min="2" max="2" width="37.42578125" style="212" customWidth="1"/>
    <col min="3" max="3" width="21.5703125" style="212" customWidth="1"/>
    <col min="4" max="4" width="20" style="212" customWidth="1"/>
    <col min="5" max="5" width="18.7109375" style="212" customWidth="1"/>
    <col min="6" max="6" width="24.140625" style="212" customWidth="1"/>
    <col min="7" max="7" width="27.140625" style="212" customWidth="1"/>
    <col min="8" max="8" width="0.7109375" style="212" customWidth="1"/>
    <col min="9" max="16384" width="9.140625" style="212"/>
  </cols>
  <sheetData>
    <row r="1" spans="1:8" s="196" customFormat="1" ht="15" x14ac:dyDescent="0.2">
      <c r="A1" s="193" t="s">
        <v>314</v>
      </c>
      <c r="B1" s="194"/>
      <c r="C1" s="194"/>
      <c r="D1" s="194"/>
      <c r="E1" s="194"/>
      <c r="F1" s="79"/>
      <c r="G1" s="79" t="s">
        <v>97</v>
      </c>
      <c r="H1" s="197"/>
    </row>
    <row r="2" spans="1:8" s="196" customFormat="1" ht="15" x14ac:dyDescent="0.2">
      <c r="A2" s="197" t="s">
        <v>305</v>
      </c>
      <c r="B2" s="194"/>
      <c r="C2" s="194"/>
      <c r="D2" s="194"/>
      <c r="E2" s="195"/>
      <c r="F2" s="195"/>
      <c r="G2" s="411" t="s">
        <v>623</v>
      </c>
      <c r="H2" s="412"/>
    </row>
    <row r="3" spans="1:8" s="196" customFormat="1" x14ac:dyDescent="0.2">
      <c r="A3" s="197"/>
      <c r="B3" s="194"/>
      <c r="C3" s="194"/>
      <c r="D3" s="194"/>
      <c r="E3" s="195"/>
      <c r="F3" s="195"/>
      <c r="G3" s="195"/>
      <c r="H3" s="197"/>
    </row>
    <row r="4" spans="1:8" s="196" customFormat="1" ht="15" x14ac:dyDescent="0.3">
      <c r="A4" s="115" t="s">
        <v>262</v>
      </c>
      <c r="B4" s="194"/>
      <c r="C4" s="194"/>
      <c r="D4" s="194"/>
      <c r="E4" s="198"/>
      <c r="F4" s="198"/>
      <c r="G4" s="195"/>
      <c r="H4" s="197"/>
    </row>
    <row r="5" spans="1:8" s="196" customFormat="1" x14ac:dyDescent="0.2">
      <c r="A5" s="199" t="str">
        <f>'ფორმა N1'!D4</f>
        <v>საქართველოს კონსერვატიული პარტია</v>
      </c>
      <c r="B5" s="199"/>
      <c r="C5" s="199"/>
      <c r="D5" s="199"/>
      <c r="E5" s="199"/>
      <c r="F5" s="199"/>
      <c r="G5" s="200"/>
      <c r="H5" s="197"/>
    </row>
    <row r="6" spans="1:8" s="213" customFormat="1" x14ac:dyDescent="0.2">
      <c r="A6" s="201"/>
      <c r="B6" s="201"/>
      <c r="C6" s="201"/>
      <c r="D6" s="201"/>
      <c r="E6" s="201"/>
      <c r="F6" s="201"/>
      <c r="G6" s="201"/>
      <c r="H6" s="198"/>
    </row>
    <row r="7" spans="1:8" s="196" customFormat="1" ht="51" x14ac:dyDescent="0.2">
      <c r="A7" s="228" t="s">
        <v>64</v>
      </c>
      <c r="B7" s="204" t="s">
        <v>309</v>
      </c>
      <c r="C7" s="204" t="s">
        <v>310</v>
      </c>
      <c r="D7" s="204" t="s">
        <v>311</v>
      </c>
      <c r="E7" s="204" t="s">
        <v>312</v>
      </c>
      <c r="F7" s="204" t="s">
        <v>313</v>
      </c>
      <c r="G7" s="204" t="s">
        <v>306</v>
      </c>
      <c r="H7" s="197"/>
    </row>
    <row r="8" spans="1:8" s="196" customFormat="1" x14ac:dyDescent="0.2">
      <c r="A8" s="202">
        <v>1</v>
      </c>
      <c r="B8" s="203">
        <v>2</v>
      </c>
      <c r="C8" s="203">
        <v>3</v>
      </c>
      <c r="D8" s="203">
        <v>4</v>
      </c>
      <c r="E8" s="204">
        <v>5</v>
      </c>
      <c r="F8" s="204">
        <v>6</v>
      </c>
      <c r="G8" s="204">
        <v>7</v>
      </c>
      <c r="H8" s="197"/>
    </row>
    <row r="9" spans="1:8" s="196" customFormat="1" x14ac:dyDescent="0.2">
      <c r="A9" s="214">
        <v>1</v>
      </c>
      <c r="B9" s="205"/>
      <c r="C9" s="205"/>
      <c r="D9" s="206"/>
      <c r="E9" s="205"/>
      <c r="F9" s="205"/>
      <c r="G9" s="205"/>
      <c r="H9" s="197"/>
    </row>
    <row r="10" spans="1:8" s="196" customFormat="1" x14ac:dyDescent="0.2">
      <c r="A10" s="214">
        <v>2</v>
      </c>
      <c r="B10" s="205"/>
      <c r="C10" s="205"/>
      <c r="D10" s="206"/>
      <c r="E10" s="205"/>
      <c r="F10" s="205"/>
      <c r="G10" s="205"/>
      <c r="H10" s="197"/>
    </row>
    <row r="11" spans="1:8" s="196" customFormat="1" x14ac:dyDescent="0.2">
      <c r="A11" s="214">
        <v>3</v>
      </c>
      <c r="B11" s="205"/>
      <c r="C11" s="205"/>
      <c r="D11" s="206"/>
      <c r="E11" s="205"/>
      <c r="F11" s="205"/>
      <c r="G11" s="205"/>
      <c r="H11" s="197"/>
    </row>
    <row r="12" spans="1:8" s="196" customFormat="1" x14ac:dyDescent="0.2">
      <c r="A12" s="214">
        <v>4</v>
      </c>
      <c r="B12" s="205"/>
      <c r="C12" s="205"/>
      <c r="D12" s="206"/>
      <c r="E12" s="205"/>
      <c r="F12" s="205"/>
      <c r="G12" s="205"/>
      <c r="H12" s="197"/>
    </row>
    <row r="13" spans="1:8" s="196" customFormat="1" x14ac:dyDescent="0.2">
      <c r="A13" s="214">
        <v>5</v>
      </c>
      <c r="B13" s="205"/>
      <c r="C13" s="205"/>
      <c r="D13" s="206"/>
      <c r="E13" s="205"/>
      <c r="F13" s="205"/>
      <c r="G13" s="205"/>
      <c r="H13" s="197"/>
    </row>
    <row r="14" spans="1:8" s="196" customFormat="1" x14ac:dyDescent="0.2">
      <c r="A14" s="214">
        <v>6</v>
      </c>
      <c r="B14" s="205"/>
      <c r="C14" s="205"/>
      <c r="D14" s="206"/>
      <c r="E14" s="205"/>
      <c r="F14" s="205"/>
      <c r="G14" s="205"/>
      <c r="H14" s="197"/>
    </row>
    <row r="15" spans="1:8" s="196" customFormat="1" x14ac:dyDescent="0.2">
      <c r="A15" s="214">
        <v>7</v>
      </c>
      <c r="B15" s="205"/>
      <c r="C15" s="205"/>
      <c r="D15" s="206"/>
      <c r="E15" s="205"/>
      <c r="F15" s="205"/>
      <c r="G15" s="205"/>
      <c r="H15" s="197"/>
    </row>
    <row r="16" spans="1:8" s="196" customFormat="1" x14ac:dyDescent="0.2">
      <c r="A16" s="214">
        <v>8</v>
      </c>
      <c r="B16" s="205"/>
      <c r="C16" s="205"/>
      <c r="D16" s="206"/>
      <c r="E16" s="205"/>
      <c r="F16" s="205"/>
      <c r="G16" s="205"/>
      <c r="H16" s="197"/>
    </row>
    <row r="17" spans="1:11" s="196" customFormat="1" x14ac:dyDescent="0.2">
      <c r="A17" s="214">
        <v>9</v>
      </c>
      <c r="B17" s="205"/>
      <c r="C17" s="205"/>
      <c r="D17" s="206"/>
      <c r="E17" s="205"/>
      <c r="F17" s="205"/>
      <c r="G17" s="205"/>
      <c r="H17" s="197"/>
    </row>
    <row r="18" spans="1:11" s="196" customFormat="1" x14ac:dyDescent="0.2">
      <c r="A18" s="214">
        <v>10</v>
      </c>
      <c r="B18" s="205"/>
      <c r="C18" s="205"/>
      <c r="D18" s="206"/>
      <c r="E18" s="205"/>
      <c r="F18" s="205"/>
      <c r="G18" s="205"/>
      <c r="H18" s="197"/>
    </row>
    <row r="19" spans="1:11" s="196" customFormat="1" x14ac:dyDescent="0.2">
      <c r="A19" s="214" t="s">
        <v>264</v>
      </c>
      <c r="B19" s="205"/>
      <c r="C19" s="205"/>
      <c r="D19" s="206"/>
      <c r="E19" s="205"/>
      <c r="F19" s="205"/>
      <c r="G19" s="205"/>
      <c r="H19" s="197"/>
    </row>
    <row r="22" spans="1:11" s="196" customFormat="1" x14ac:dyDescent="0.2"/>
    <row r="23" spans="1:11" s="196" customFormat="1" x14ac:dyDescent="0.2"/>
    <row r="24" spans="1:11" s="21" customFormat="1" ht="15" x14ac:dyDescent="0.3">
      <c r="B24" s="207" t="s">
        <v>96</v>
      </c>
      <c r="C24" s="207"/>
    </row>
    <row r="25" spans="1:11" s="21" customFormat="1" ht="15" x14ac:dyDescent="0.3">
      <c r="B25" s="207"/>
      <c r="C25" s="207"/>
    </row>
    <row r="26" spans="1:11" s="21" customFormat="1" ht="15" x14ac:dyDescent="0.3">
      <c r="C26" s="209"/>
      <c r="F26" s="209"/>
      <c r="G26" s="209"/>
      <c r="H26" s="208"/>
    </row>
    <row r="27" spans="1:11" s="21" customFormat="1" ht="15" x14ac:dyDescent="0.3">
      <c r="C27" s="210" t="s">
        <v>256</v>
      </c>
      <c r="F27" s="207" t="s">
        <v>307</v>
      </c>
      <c r="J27" s="208"/>
      <c r="K27" s="208"/>
    </row>
    <row r="28" spans="1:11" s="21" customFormat="1" ht="15" x14ac:dyDescent="0.3">
      <c r="C28" s="210" t="s">
        <v>127</v>
      </c>
      <c r="F28" s="211" t="s">
        <v>257</v>
      </c>
      <c r="J28" s="208"/>
      <c r="K28" s="208"/>
    </row>
    <row r="29" spans="1:11" s="196" customFormat="1" ht="15" x14ac:dyDescent="0.3">
      <c r="C29" s="210"/>
      <c r="J29" s="213"/>
      <c r="K29" s="213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38" t="s">
        <v>427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97</v>
      </c>
    </row>
    <row r="2" spans="1:12" ht="15" x14ac:dyDescent="0.3">
      <c r="A2" s="106" t="s">
        <v>128</v>
      </c>
      <c r="B2" s="139"/>
      <c r="C2" s="139"/>
      <c r="D2" s="139"/>
      <c r="E2" s="139"/>
      <c r="F2" s="139"/>
      <c r="G2" s="139"/>
      <c r="H2" s="139"/>
      <c r="I2" s="139"/>
      <c r="J2" s="139"/>
      <c r="K2" s="411" t="s">
        <v>623</v>
      </c>
      <c r="L2" s="412"/>
    </row>
    <row r="3" spans="1:12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2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2" s="185" customFormat="1" ht="15" x14ac:dyDescent="0.3">
      <c r="A5" s="219" t="str">
        <f>'ფორმა N1'!D4</f>
        <v>საქართველოს კონსერვატიული პარტია</v>
      </c>
      <c r="B5" s="81"/>
      <c r="C5" s="81"/>
      <c r="D5" s="81"/>
      <c r="E5" s="220"/>
      <c r="F5" s="221"/>
      <c r="G5" s="221"/>
      <c r="H5" s="221"/>
      <c r="I5" s="221"/>
      <c r="J5" s="221"/>
      <c r="K5" s="220"/>
    </row>
    <row r="6" spans="1:12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2" ht="60" x14ac:dyDescent="0.2">
      <c r="A7" s="151" t="s">
        <v>64</v>
      </c>
      <c r="B7" s="137" t="s">
        <v>362</v>
      </c>
      <c r="C7" s="137" t="s">
        <v>363</v>
      </c>
      <c r="D7" s="137" t="s">
        <v>364</v>
      </c>
      <c r="E7" s="137" t="s">
        <v>606</v>
      </c>
      <c r="F7" s="137" t="s">
        <v>372</v>
      </c>
      <c r="G7" s="137" t="s">
        <v>373</v>
      </c>
      <c r="H7" s="137" t="s">
        <v>367</v>
      </c>
      <c r="I7" s="137" t="s">
        <v>368</v>
      </c>
      <c r="J7" s="137" t="s">
        <v>380</v>
      </c>
      <c r="K7" s="137" t="s">
        <v>369</v>
      </c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30" x14ac:dyDescent="0.2">
      <c r="A9" s="68">
        <v>1</v>
      </c>
      <c r="B9" s="26" t="s">
        <v>577</v>
      </c>
      <c r="C9" s="26" t="s">
        <v>499</v>
      </c>
      <c r="D9" s="26" t="s">
        <v>571</v>
      </c>
      <c r="E9" s="68">
        <v>68</v>
      </c>
      <c r="F9" s="68">
        <v>800</v>
      </c>
      <c r="G9" s="401">
        <v>60003011539</v>
      </c>
      <c r="H9" s="218" t="s">
        <v>500</v>
      </c>
      <c r="I9" s="218" t="s">
        <v>501</v>
      </c>
      <c r="J9" s="218">
        <v>0</v>
      </c>
      <c r="K9" s="26">
        <v>0</v>
      </c>
    </row>
    <row r="10" spans="1:12" ht="30" x14ac:dyDescent="0.2">
      <c r="A10" s="68">
        <v>2</v>
      </c>
      <c r="B10" s="26" t="s">
        <v>601</v>
      </c>
      <c r="C10" s="26" t="s">
        <v>499</v>
      </c>
      <c r="D10" s="26" t="s">
        <v>602</v>
      </c>
      <c r="E10" s="68">
        <v>8</v>
      </c>
      <c r="F10" s="68">
        <v>500</v>
      </c>
      <c r="G10" s="26">
        <v>11001030954</v>
      </c>
      <c r="H10" s="218" t="s">
        <v>603</v>
      </c>
      <c r="I10" s="218" t="s">
        <v>604</v>
      </c>
      <c r="J10" s="218"/>
      <c r="K10" s="26"/>
    </row>
    <row r="11" spans="1:12" ht="45" x14ac:dyDescent="0.2">
      <c r="A11" s="68">
        <v>3</v>
      </c>
      <c r="B11" s="26" t="s">
        <v>605</v>
      </c>
      <c r="C11" s="26" t="s">
        <v>499</v>
      </c>
      <c r="D11" s="26" t="s">
        <v>607</v>
      </c>
      <c r="E11" s="68">
        <v>24.26</v>
      </c>
      <c r="F11" s="68" t="s">
        <v>608</v>
      </c>
      <c r="G11" s="26">
        <v>1008013252</v>
      </c>
      <c r="H11" s="218" t="s">
        <v>609</v>
      </c>
      <c r="I11" s="218" t="s">
        <v>610</v>
      </c>
      <c r="J11" s="218"/>
      <c r="K11" s="26"/>
    </row>
    <row r="12" spans="1:12" ht="30" x14ac:dyDescent="0.2">
      <c r="A12" s="68">
        <v>4</v>
      </c>
      <c r="B12" s="26" t="s">
        <v>611</v>
      </c>
      <c r="C12" s="26" t="s">
        <v>499</v>
      </c>
      <c r="D12" s="26" t="s">
        <v>612</v>
      </c>
      <c r="E12" s="68">
        <v>77.52</v>
      </c>
      <c r="F12" s="68">
        <v>2000</v>
      </c>
      <c r="G12" s="26">
        <v>61003001079</v>
      </c>
      <c r="H12" s="218" t="s">
        <v>613</v>
      </c>
      <c r="I12" s="218" t="s">
        <v>614</v>
      </c>
      <c r="J12" s="218"/>
      <c r="K12" s="26"/>
    </row>
    <row r="13" spans="1:12" ht="30" x14ac:dyDescent="0.2">
      <c r="A13" s="68">
        <v>5</v>
      </c>
      <c r="B13" s="26" t="s">
        <v>615</v>
      </c>
      <c r="C13" s="26" t="s">
        <v>499</v>
      </c>
      <c r="D13" s="26" t="s">
        <v>616</v>
      </c>
      <c r="E13" s="68">
        <v>468</v>
      </c>
      <c r="F13" s="26">
        <v>500</v>
      </c>
      <c r="G13" s="26">
        <v>19001020332</v>
      </c>
      <c r="H13" s="218" t="s">
        <v>617</v>
      </c>
      <c r="I13" s="218" t="s">
        <v>618</v>
      </c>
      <c r="J13" s="218"/>
      <c r="K13" s="26"/>
    </row>
    <row r="14" spans="1:12" ht="15" x14ac:dyDescent="0.2">
      <c r="A14" s="68">
        <v>6</v>
      </c>
      <c r="B14" s="26"/>
      <c r="C14" s="26"/>
      <c r="D14" s="26"/>
      <c r="E14" s="26"/>
      <c r="F14" s="26"/>
      <c r="G14" s="26"/>
      <c r="H14" s="218"/>
      <c r="I14" s="218"/>
      <c r="J14" s="218"/>
      <c r="K14" s="26"/>
    </row>
    <row r="15" spans="1:12" ht="15" x14ac:dyDescent="0.2">
      <c r="A15" s="68">
        <v>7</v>
      </c>
      <c r="B15" s="26"/>
      <c r="C15" s="26"/>
      <c r="D15" s="26"/>
      <c r="E15" s="26"/>
      <c r="F15" s="26"/>
      <c r="G15" s="26"/>
      <c r="H15" s="218"/>
      <c r="I15" s="218"/>
      <c r="J15" s="218"/>
      <c r="K15" s="26"/>
    </row>
    <row r="16" spans="1:12" ht="15" x14ac:dyDescent="0.2">
      <c r="A16" s="68">
        <v>8</v>
      </c>
      <c r="B16" s="26"/>
      <c r="C16" s="26"/>
      <c r="D16" s="26"/>
      <c r="E16" s="26"/>
      <c r="F16" s="26"/>
      <c r="G16" s="26"/>
      <c r="H16" s="218"/>
      <c r="I16" s="218"/>
      <c r="J16" s="218"/>
      <c r="K16" s="26"/>
    </row>
    <row r="17" spans="1:11" ht="15" x14ac:dyDescent="0.2">
      <c r="A17" s="68">
        <v>9</v>
      </c>
      <c r="B17" s="26"/>
      <c r="C17" s="26"/>
      <c r="D17" s="26"/>
      <c r="E17" s="26"/>
      <c r="F17" s="26"/>
      <c r="G17" s="26"/>
      <c r="H17" s="218"/>
      <c r="I17" s="218"/>
      <c r="J17" s="218"/>
      <c r="K17" s="26"/>
    </row>
    <row r="18" spans="1:11" ht="15" x14ac:dyDescent="0.2">
      <c r="A18" s="68">
        <v>10</v>
      </c>
      <c r="B18" s="26"/>
      <c r="C18" s="26"/>
      <c r="D18" s="26"/>
      <c r="E18" s="26"/>
      <c r="F18" s="26"/>
      <c r="G18" s="26"/>
      <c r="H18" s="218"/>
      <c r="I18" s="218"/>
      <c r="J18" s="218"/>
      <c r="K18" s="26"/>
    </row>
    <row r="19" spans="1:11" ht="15" x14ac:dyDescent="0.2">
      <c r="A19" s="68">
        <v>11</v>
      </c>
      <c r="B19" s="26"/>
      <c r="C19" s="26"/>
      <c r="D19" s="26"/>
      <c r="E19" s="26"/>
      <c r="F19" s="26"/>
      <c r="G19" s="26"/>
      <c r="H19" s="218"/>
      <c r="I19" s="218"/>
      <c r="J19" s="218"/>
      <c r="K19" s="26"/>
    </row>
    <row r="20" spans="1:11" ht="15" x14ac:dyDescent="0.2">
      <c r="A20" s="68">
        <v>12</v>
      </c>
      <c r="B20" s="26"/>
      <c r="C20" s="26"/>
      <c r="D20" s="26"/>
      <c r="E20" s="26"/>
      <c r="F20" s="26"/>
      <c r="G20" s="26"/>
      <c r="H20" s="218"/>
      <c r="I20" s="218"/>
      <c r="J20" s="218"/>
      <c r="K20" s="26"/>
    </row>
    <row r="21" spans="1:11" ht="15" x14ac:dyDescent="0.2">
      <c r="A21" s="68">
        <v>13</v>
      </c>
      <c r="B21" s="26"/>
      <c r="C21" s="26"/>
      <c r="D21" s="26"/>
      <c r="E21" s="26"/>
      <c r="F21" s="26"/>
      <c r="G21" s="26"/>
      <c r="H21" s="218"/>
      <c r="I21" s="218"/>
      <c r="J21" s="218"/>
      <c r="K21" s="26"/>
    </row>
    <row r="22" spans="1:11" ht="15" x14ac:dyDescent="0.2">
      <c r="A22" s="68">
        <v>14</v>
      </c>
      <c r="B22" s="26"/>
      <c r="C22" s="26"/>
      <c r="D22" s="26"/>
      <c r="E22" s="26"/>
      <c r="F22" s="26"/>
      <c r="G22" s="26"/>
      <c r="H22" s="218"/>
      <c r="I22" s="218"/>
      <c r="J22" s="218"/>
      <c r="K22" s="26"/>
    </row>
    <row r="23" spans="1:11" ht="15" x14ac:dyDescent="0.2">
      <c r="A23" s="68">
        <v>15</v>
      </c>
      <c r="B23" s="26"/>
      <c r="C23" s="26"/>
      <c r="D23" s="26"/>
      <c r="E23" s="26"/>
      <c r="F23" s="26"/>
      <c r="G23" s="26"/>
      <c r="H23" s="218"/>
      <c r="I23" s="218"/>
      <c r="J23" s="218"/>
      <c r="K23" s="26"/>
    </row>
    <row r="24" spans="1:11" ht="15" x14ac:dyDescent="0.2">
      <c r="A24" s="68">
        <v>16</v>
      </c>
      <c r="B24" s="26"/>
      <c r="C24" s="26"/>
      <c r="D24" s="26"/>
      <c r="E24" s="26"/>
      <c r="F24" s="26"/>
      <c r="G24" s="26"/>
      <c r="H24" s="218"/>
      <c r="I24" s="218"/>
      <c r="J24" s="218"/>
      <c r="K24" s="26"/>
    </row>
    <row r="25" spans="1:11" ht="15" x14ac:dyDescent="0.2">
      <c r="A25" s="68">
        <v>17</v>
      </c>
      <c r="B25" s="26"/>
      <c r="C25" s="26"/>
      <c r="D25" s="26"/>
      <c r="E25" s="26"/>
      <c r="F25" s="26"/>
      <c r="G25" s="26"/>
      <c r="H25" s="218"/>
      <c r="I25" s="218"/>
      <c r="J25" s="218"/>
      <c r="K25" s="26"/>
    </row>
    <row r="26" spans="1:11" ht="15" x14ac:dyDescent="0.2">
      <c r="A26" s="68">
        <v>18</v>
      </c>
      <c r="B26" s="26"/>
      <c r="C26" s="26"/>
      <c r="D26" s="26"/>
      <c r="E26" s="26"/>
      <c r="F26" s="26"/>
      <c r="G26" s="26"/>
      <c r="H26" s="218"/>
      <c r="I26" s="218"/>
      <c r="J26" s="218"/>
      <c r="K26" s="26"/>
    </row>
    <row r="27" spans="1:11" ht="15" x14ac:dyDescent="0.2">
      <c r="A27" s="68" t="s">
        <v>266</v>
      </c>
      <c r="B27" s="26"/>
      <c r="C27" s="26"/>
      <c r="D27" s="26"/>
      <c r="E27" s="26"/>
      <c r="F27" s="26"/>
      <c r="G27" s="26"/>
      <c r="H27" s="218"/>
      <c r="I27" s="218"/>
      <c r="J27" s="218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2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28"/>
      <c r="D32" s="428"/>
      <c r="F32" s="71"/>
      <c r="G32" s="74"/>
    </row>
    <row r="33" spans="2:6" ht="15" x14ac:dyDescent="0.3">
      <c r="B33" s="2"/>
      <c r="C33" s="70" t="s">
        <v>256</v>
      </c>
      <c r="D33" s="2"/>
      <c r="F33" s="12" t="s">
        <v>261</v>
      </c>
    </row>
    <row r="34" spans="2:6" ht="15" x14ac:dyDescent="0.3">
      <c r="B34" s="2"/>
      <c r="C34" s="2"/>
      <c r="D34" s="2"/>
      <c r="F34" s="2" t="s">
        <v>257</v>
      </c>
    </row>
    <row r="35" spans="2:6" ht="15" x14ac:dyDescent="0.3">
      <c r="B35" s="2"/>
      <c r="C35" s="66" t="s">
        <v>127</v>
      </c>
    </row>
  </sheetData>
  <mergeCells count="2">
    <mergeCell ref="C32:D32"/>
    <mergeCell ref="K2:L2"/>
  </mergeCells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289</v>
      </c>
      <c r="B1" s="77"/>
      <c r="C1" s="413" t="s">
        <v>97</v>
      </c>
      <c r="D1" s="413"/>
      <c r="E1" s="109"/>
    </row>
    <row r="2" spans="1:7" x14ac:dyDescent="0.3">
      <c r="A2" s="77" t="s">
        <v>128</v>
      </c>
      <c r="B2" s="77"/>
      <c r="C2" s="411" t="s">
        <v>623</v>
      </c>
      <c r="D2" s="412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262</v>
      </c>
      <c r="B4" s="103"/>
      <c r="C4" s="104"/>
      <c r="D4" s="77"/>
      <c r="E4" s="109"/>
    </row>
    <row r="5" spans="1:7" x14ac:dyDescent="0.3">
      <c r="A5" s="390" t="str">
        <f>'ფორმა N1'!D4</f>
        <v>საქართველოს კონსერვატიული პარტია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237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36">
        <v>1</v>
      </c>
      <c r="B9" s="236" t="s">
        <v>65</v>
      </c>
      <c r="C9" s="86">
        <f>SUM(C10,C26)</f>
        <v>0</v>
      </c>
      <c r="D9" s="86">
        <f>SUM(D10,D26)</f>
        <v>0</v>
      </c>
      <c r="E9" s="109"/>
    </row>
    <row r="10" spans="1:7" s="7" customFormat="1" ht="16.5" customHeight="1" x14ac:dyDescent="0.3">
      <c r="A10" s="88">
        <v>1.1000000000000001</v>
      </c>
      <c r="B10" s="88" t="s">
        <v>69</v>
      </c>
      <c r="C10" s="86">
        <f>SUM(C11,C12,C16,C19,C25,C26)</f>
        <v>0</v>
      </c>
      <c r="D10" s="86">
        <f>SUM(D11,D12,D16,D19,D24,D25)</f>
        <v>0</v>
      </c>
      <c r="E10" s="109"/>
    </row>
    <row r="11" spans="1:7" s="9" customFormat="1" ht="16.5" customHeight="1" x14ac:dyDescent="0.3">
      <c r="A11" s="89" t="s">
        <v>30</v>
      </c>
      <c r="B11" s="89" t="s">
        <v>68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296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 x14ac:dyDescent="0.3">
      <c r="A13" s="98" t="s">
        <v>70</v>
      </c>
      <c r="B13" s="98" t="s">
        <v>299</v>
      </c>
      <c r="C13" s="8"/>
      <c r="D13" s="8"/>
      <c r="E13" s="109"/>
    </row>
    <row r="14" spans="1:7" s="3" customFormat="1" ht="16.5" customHeight="1" x14ac:dyDescent="0.3">
      <c r="A14" s="98" t="s">
        <v>472</v>
      </c>
      <c r="B14" s="98" t="s">
        <v>471</v>
      </c>
      <c r="C14" s="8"/>
      <c r="D14" s="8"/>
      <c r="E14" s="109"/>
    </row>
    <row r="15" spans="1:7" s="3" customFormat="1" ht="16.5" customHeight="1" x14ac:dyDescent="0.3">
      <c r="A15" s="98" t="s">
        <v>473</v>
      </c>
      <c r="B15" s="98" t="s">
        <v>86</v>
      </c>
      <c r="C15" s="8"/>
      <c r="D15" s="8"/>
      <c r="E15" s="109"/>
    </row>
    <row r="16" spans="1:7" s="3" customFormat="1" ht="16.5" customHeight="1" x14ac:dyDescent="0.3">
      <c r="A16" s="89" t="s">
        <v>71</v>
      </c>
      <c r="B16" s="89" t="s">
        <v>72</v>
      </c>
      <c r="C16" s="108">
        <f>SUM(C17:C18)</f>
        <v>0</v>
      </c>
      <c r="D16" s="108">
        <f>SUM(D17:D18)</f>
        <v>0</v>
      </c>
      <c r="E16" s="109"/>
    </row>
    <row r="17" spans="1:5" s="3" customFormat="1" ht="16.5" customHeight="1" x14ac:dyDescent="0.3">
      <c r="A17" s="98" t="s">
        <v>73</v>
      </c>
      <c r="B17" s="98" t="s">
        <v>75</v>
      </c>
      <c r="C17" s="8"/>
      <c r="D17" s="8"/>
      <c r="E17" s="109"/>
    </row>
    <row r="18" spans="1:5" s="3" customFormat="1" ht="30" x14ac:dyDescent="0.3">
      <c r="A18" s="98" t="s">
        <v>74</v>
      </c>
      <c r="B18" s="98" t="s">
        <v>98</v>
      </c>
      <c r="C18" s="8"/>
      <c r="D18" s="8"/>
      <c r="E18" s="109"/>
    </row>
    <row r="19" spans="1:5" s="3" customFormat="1" ht="16.5" customHeight="1" x14ac:dyDescent="0.3">
      <c r="A19" s="89" t="s">
        <v>76</v>
      </c>
      <c r="B19" s="89" t="s">
        <v>393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77</v>
      </c>
      <c r="B20" s="98" t="s">
        <v>78</v>
      </c>
      <c r="C20" s="8"/>
      <c r="D20" s="8"/>
      <c r="E20" s="109"/>
    </row>
    <row r="21" spans="1:5" s="3" customFormat="1" ht="30" x14ac:dyDescent="0.3">
      <c r="A21" s="98" t="s">
        <v>81</v>
      </c>
      <c r="B21" s="98" t="s">
        <v>79</v>
      </c>
      <c r="C21" s="8"/>
      <c r="D21" s="8"/>
      <c r="E21" s="109"/>
    </row>
    <row r="22" spans="1:5" s="3" customFormat="1" ht="16.5" customHeight="1" x14ac:dyDescent="0.3">
      <c r="A22" s="98" t="s">
        <v>82</v>
      </c>
      <c r="B22" s="98" t="s">
        <v>80</v>
      </c>
      <c r="C22" s="8"/>
      <c r="D22" s="8"/>
      <c r="E22" s="109"/>
    </row>
    <row r="23" spans="1:5" s="3" customFormat="1" ht="16.5" customHeight="1" x14ac:dyDescent="0.3">
      <c r="A23" s="98" t="s">
        <v>83</v>
      </c>
      <c r="B23" s="98" t="s">
        <v>416</v>
      </c>
      <c r="C23" s="8"/>
      <c r="D23" s="8"/>
      <c r="E23" s="109"/>
    </row>
    <row r="24" spans="1:5" s="3" customFormat="1" ht="16.5" customHeight="1" x14ac:dyDescent="0.3">
      <c r="A24" s="89" t="s">
        <v>84</v>
      </c>
      <c r="B24" s="89" t="s">
        <v>417</v>
      </c>
      <c r="C24" s="270"/>
      <c r="D24" s="8"/>
      <c r="E24" s="109"/>
    </row>
    <row r="25" spans="1:5" s="3" customFormat="1" x14ac:dyDescent="0.3">
      <c r="A25" s="89" t="s">
        <v>239</v>
      </c>
      <c r="B25" s="89" t="s">
        <v>423</v>
      </c>
      <c r="C25" s="8"/>
      <c r="D25" s="8"/>
      <c r="E25" s="109"/>
    </row>
    <row r="26" spans="1:5" ht="16.5" customHeight="1" x14ac:dyDescent="0.3">
      <c r="A26" s="88">
        <v>1.2</v>
      </c>
      <c r="B26" s="88" t="s">
        <v>85</v>
      </c>
      <c r="C26" s="86">
        <f>SUM(C27,C35)</f>
        <v>0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299</v>
      </c>
      <c r="C27" s="108">
        <f>SUM(C28:C30)</f>
        <v>0</v>
      </c>
      <c r="D27" s="108">
        <f>SUM(D28:D30)</f>
        <v>0</v>
      </c>
      <c r="E27" s="109"/>
    </row>
    <row r="28" spans="1:5" x14ac:dyDescent="0.3">
      <c r="A28" s="244" t="s">
        <v>87</v>
      </c>
      <c r="B28" s="244" t="s">
        <v>297</v>
      </c>
      <c r="C28" s="8"/>
      <c r="D28" s="8"/>
      <c r="E28" s="109"/>
    </row>
    <row r="29" spans="1:5" x14ac:dyDescent="0.3">
      <c r="A29" s="244" t="s">
        <v>88</v>
      </c>
      <c r="B29" s="244" t="s">
        <v>300</v>
      </c>
      <c r="C29" s="8"/>
      <c r="D29" s="8"/>
      <c r="E29" s="109"/>
    </row>
    <row r="30" spans="1:5" x14ac:dyDescent="0.3">
      <c r="A30" s="244" t="s">
        <v>425</v>
      </c>
      <c r="B30" s="244" t="s">
        <v>298</v>
      </c>
      <c r="C30" s="8"/>
      <c r="D30" s="8"/>
      <c r="E30" s="109"/>
    </row>
    <row r="31" spans="1:5" x14ac:dyDescent="0.3">
      <c r="A31" s="89" t="s">
        <v>33</v>
      </c>
      <c r="B31" s="89" t="s">
        <v>471</v>
      </c>
      <c r="C31" s="108">
        <f>SUM(C32:C34)</f>
        <v>0</v>
      </c>
      <c r="D31" s="108">
        <f>SUM(D32:D34)</f>
        <v>0</v>
      </c>
      <c r="E31" s="109"/>
    </row>
    <row r="32" spans="1:5" x14ac:dyDescent="0.3">
      <c r="A32" s="244" t="s">
        <v>12</v>
      </c>
      <c r="B32" s="244" t="s">
        <v>474</v>
      </c>
      <c r="C32" s="8"/>
      <c r="D32" s="8"/>
      <c r="E32" s="109"/>
    </row>
    <row r="33" spans="1:9" x14ac:dyDescent="0.3">
      <c r="A33" s="244" t="s">
        <v>13</v>
      </c>
      <c r="B33" s="244" t="s">
        <v>475</v>
      </c>
      <c r="C33" s="8"/>
      <c r="D33" s="8"/>
      <c r="E33" s="109"/>
    </row>
    <row r="34" spans="1:9" x14ac:dyDescent="0.3">
      <c r="A34" s="244" t="s">
        <v>269</v>
      </c>
      <c r="B34" s="244" t="s">
        <v>476</v>
      </c>
      <c r="C34" s="8"/>
      <c r="D34" s="8"/>
      <c r="E34" s="109"/>
    </row>
    <row r="35" spans="1:9" x14ac:dyDescent="0.3">
      <c r="A35" s="89" t="s">
        <v>34</v>
      </c>
      <c r="B35" s="257" t="s">
        <v>422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96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259</v>
      </c>
      <c r="D43" s="112"/>
      <c r="E43" s="111"/>
      <c r="F43" s="111"/>
      <c r="G43"/>
      <c r="H43"/>
      <c r="I43"/>
    </row>
    <row r="44" spans="1:9" x14ac:dyDescent="0.3">
      <c r="A44"/>
      <c r="B44" s="2" t="s">
        <v>258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127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:M2"/>
    </sheetView>
  </sheetViews>
  <sheetFormatPr defaultRowHeight="12.75" x14ac:dyDescent="0.2"/>
  <cols>
    <col min="1" max="1" width="6.85546875" style="185" customWidth="1"/>
    <col min="2" max="2" width="21.140625" style="185" customWidth="1"/>
    <col min="3" max="3" width="21.5703125" style="185" customWidth="1"/>
    <col min="4" max="4" width="19.140625" style="185" customWidth="1"/>
    <col min="5" max="5" width="15.140625" style="185" customWidth="1"/>
    <col min="6" max="6" width="20.85546875" style="185" customWidth="1"/>
    <col min="7" max="7" width="23.85546875" style="185" customWidth="1"/>
    <col min="8" max="8" width="19" style="185" customWidth="1"/>
    <col min="9" max="9" width="21.140625" style="185" customWidth="1"/>
    <col min="10" max="10" width="17" style="185" customWidth="1"/>
    <col min="11" max="11" width="21.5703125" style="185" customWidth="1"/>
    <col min="12" max="12" width="24.42578125" style="185" customWidth="1"/>
    <col min="13" max="16384" width="9.140625" style="185"/>
  </cols>
  <sheetData>
    <row r="1" spans="1:13" customFormat="1" ht="15" x14ac:dyDescent="0.2">
      <c r="A1" s="138" t="s">
        <v>428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97</v>
      </c>
    </row>
    <row r="2" spans="1:13" customFormat="1" ht="15" x14ac:dyDescent="0.3">
      <c r="A2" s="106" t="s">
        <v>128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11" t="s">
        <v>623</v>
      </c>
      <c r="M2" s="412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5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19" t="str">
        <f>'ფორმა N1'!D4</f>
        <v>საქართველოს კონსერვატიული პარტია</v>
      </c>
      <c r="B5" s="219"/>
      <c r="C5" s="81"/>
      <c r="D5" s="81"/>
      <c r="E5" s="81"/>
      <c r="F5" s="220"/>
      <c r="G5" s="221"/>
      <c r="H5" s="221"/>
      <c r="I5" s="221"/>
      <c r="J5" s="221"/>
      <c r="K5" s="221"/>
      <c r="L5" s="220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236</v>
      </c>
      <c r="C7" s="137" t="s">
        <v>232</v>
      </c>
      <c r="D7" s="137" t="s">
        <v>233</v>
      </c>
      <c r="E7" s="137" t="s">
        <v>336</v>
      </c>
      <c r="F7" s="137" t="s">
        <v>235</v>
      </c>
      <c r="G7" s="137" t="s">
        <v>371</v>
      </c>
      <c r="H7" s="137" t="s">
        <v>373</v>
      </c>
      <c r="I7" s="137" t="s">
        <v>367</v>
      </c>
      <c r="J7" s="137" t="s">
        <v>368</v>
      </c>
      <c r="K7" s="137" t="s">
        <v>380</v>
      </c>
      <c r="L7" s="137" t="s">
        <v>369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18"/>
      <c r="J9" s="218"/>
      <c r="K9" s="218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18"/>
      <c r="J10" s="218"/>
      <c r="K10" s="218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18"/>
      <c r="J11" s="218"/>
      <c r="K11" s="218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18"/>
      <c r="J12" s="218"/>
      <c r="K12" s="218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18"/>
      <c r="J13" s="218"/>
      <c r="K13" s="218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18"/>
      <c r="J14" s="218"/>
      <c r="K14" s="218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18"/>
      <c r="J15" s="218"/>
      <c r="K15" s="218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18"/>
      <c r="J16" s="218"/>
      <c r="K16" s="218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18"/>
      <c r="J17" s="218"/>
      <c r="K17" s="218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18"/>
      <c r="J18" s="218"/>
      <c r="K18" s="218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18"/>
      <c r="J19" s="218"/>
      <c r="K19" s="218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18"/>
      <c r="J20" s="218"/>
      <c r="K20" s="218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18"/>
      <c r="J21" s="218"/>
      <c r="K21" s="218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18"/>
      <c r="J22" s="218"/>
      <c r="K22" s="218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18"/>
      <c r="J23" s="218"/>
      <c r="K23" s="218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18"/>
      <c r="J24" s="218"/>
      <c r="K24" s="218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18"/>
      <c r="J25" s="218"/>
      <c r="K25" s="218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18"/>
      <c r="J26" s="218"/>
      <c r="K26" s="218"/>
      <c r="L26" s="26"/>
    </row>
    <row r="27" spans="1:12" customFormat="1" ht="15" x14ac:dyDescent="0.2">
      <c r="A27" s="68" t="s">
        <v>266</v>
      </c>
      <c r="B27" s="68"/>
      <c r="C27" s="26"/>
      <c r="D27" s="26"/>
      <c r="E27" s="26"/>
      <c r="F27" s="26"/>
      <c r="G27" s="26"/>
      <c r="H27" s="26"/>
      <c r="I27" s="218"/>
      <c r="J27" s="218"/>
      <c r="K27" s="218"/>
      <c r="L27" s="26"/>
    </row>
    <row r="28" spans="1:12" x14ac:dyDescent="0.2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1:12" x14ac:dyDescent="0.2">
      <c r="A29" s="222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</row>
    <row r="30" spans="1:12" x14ac:dyDescent="0.2">
      <c r="A30" s="223"/>
      <c r="B30" s="223"/>
      <c r="C30" s="222"/>
      <c r="D30" s="222"/>
      <c r="E30" s="222"/>
      <c r="F30" s="222"/>
      <c r="G30" s="222"/>
      <c r="H30" s="222"/>
      <c r="I30" s="222"/>
      <c r="J30" s="222"/>
      <c r="K30" s="222"/>
      <c r="L30" s="222"/>
    </row>
    <row r="31" spans="1:12" ht="15" x14ac:dyDescent="0.3">
      <c r="A31" s="184"/>
      <c r="B31" s="184"/>
      <c r="C31" s="186" t="s">
        <v>96</v>
      </c>
      <c r="D31" s="184"/>
      <c r="E31" s="184"/>
      <c r="F31" s="187"/>
      <c r="G31" s="184"/>
      <c r="H31" s="184"/>
      <c r="I31" s="184"/>
      <c r="J31" s="184"/>
      <c r="K31" s="184"/>
      <c r="L31" s="184"/>
    </row>
    <row r="32" spans="1:12" ht="15" x14ac:dyDescent="0.3">
      <c r="A32" s="184"/>
      <c r="B32" s="184"/>
      <c r="C32" s="184"/>
      <c r="D32" s="188"/>
      <c r="E32" s="184"/>
      <c r="G32" s="188"/>
      <c r="H32" s="227"/>
    </row>
    <row r="33" spans="3:7" ht="15" x14ac:dyDescent="0.3">
      <c r="C33" s="184"/>
      <c r="D33" s="190" t="s">
        <v>256</v>
      </c>
      <c r="E33" s="184"/>
      <c r="G33" s="191" t="s">
        <v>261</v>
      </c>
    </row>
    <row r="34" spans="3:7" ht="15" x14ac:dyDescent="0.3">
      <c r="C34" s="184"/>
      <c r="D34" s="192" t="s">
        <v>127</v>
      </c>
      <c r="E34" s="184"/>
      <c r="G34" s="184" t="s">
        <v>257</v>
      </c>
    </row>
    <row r="35" spans="3:7" ht="15" x14ac:dyDescent="0.3">
      <c r="C35" s="184"/>
      <c r="D35" s="192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M7" sqref="M7"/>
    </sheetView>
  </sheetViews>
  <sheetFormatPr defaultRowHeight="12.75" x14ac:dyDescent="0.2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 x14ac:dyDescent="0.2">
      <c r="A1" s="138" t="s">
        <v>429</v>
      </c>
      <c r="B1" s="139"/>
      <c r="C1" s="139"/>
      <c r="D1" s="139"/>
      <c r="E1" s="139"/>
      <c r="F1" s="139"/>
      <c r="G1" s="139"/>
      <c r="H1" s="145"/>
      <c r="I1" s="79" t="s">
        <v>97</v>
      </c>
    </row>
    <row r="2" spans="1:13" customFormat="1" ht="15" x14ac:dyDescent="0.3">
      <c r="A2" s="106" t="s">
        <v>128</v>
      </c>
      <c r="B2" s="139"/>
      <c r="C2" s="139"/>
      <c r="D2" s="139"/>
      <c r="E2" s="139"/>
      <c r="F2" s="139"/>
      <c r="G2" s="139"/>
      <c r="H2" s="145"/>
      <c r="I2" s="411">
        <v>10.199999999999999</v>
      </c>
      <c r="J2" s="412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5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19" t="str">
        <f>'ფორმა N1'!D4</f>
        <v>საქართველოს კონსერვატიული პარტია</v>
      </c>
      <c r="B5" s="81"/>
      <c r="C5" s="81"/>
      <c r="D5" s="221"/>
      <c r="E5" s="221"/>
      <c r="F5" s="221"/>
      <c r="G5" s="221"/>
      <c r="H5" s="221"/>
      <c r="I5" s="220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75" x14ac:dyDescent="0.2">
      <c r="A7" s="151" t="s">
        <v>64</v>
      </c>
      <c r="B7" s="137" t="s">
        <v>365</v>
      </c>
      <c r="C7" s="137" t="s">
        <v>366</v>
      </c>
      <c r="D7" s="137" t="s">
        <v>371</v>
      </c>
      <c r="E7" s="137" t="s">
        <v>373</v>
      </c>
      <c r="F7" s="137" t="s">
        <v>367</v>
      </c>
      <c r="G7" s="137" t="s">
        <v>368</v>
      </c>
      <c r="H7" s="137" t="s">
        <v>380</v>
      </c>
      <c r="I7" s="137" t="s">
        <v>369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18"/>
      <c r="G9" s="218"/>
      <c r="H9" s="218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18"/>
      <c r="G10" s="218"/>
      <c r="H10" s="218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18"/>
      <c r="G11" s="218"/>
      <c r="H11" s="218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18"/>
      <c r="G12" s="218"/>
      <c r="H12" s="218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18"/>
      <c r="G13" s="218"/>
      <c r="H13" s="218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18"/>
      <c r="G14" s="218"/>
      <c r="H14" s="218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18"/>
      <c r="G15" s="218"/>
      <c r="H15" s="218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18"/>
      <c r="G16" s="218"/>
      <c r="H16" s="218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18"/>
      <c r="G17" s="218"/>
      <c r="H17" s="218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18"/>
      <c r="G18" s="218"/>
      <c r="H18" s="218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18"/>
      <c r="G19" s="218"/>
      <c r="H19" s="218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18"/>
      <c r="G20" s="218"/>
      <c r="H20" s="218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18"/>
      <c r="G21" s="218"/>
      <c r="H21" s="218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18"/>
      <c r="G22" s="218"/>
      <c r="H22" s="218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18"/>
      <c r="G23" s="218"/>
      <c r="H23" s="218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18"/>
      <c r="G24" s="218"/>
      <c r="H24" s="218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18"/>
      <c r="G25" s="218"/>
      <c r="H25" s="218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18"/>
      <c r="G26" s="218"/>
      <c r="H26" s="218"/>
      <c r="I26" s="26"/>
    </row>
    <row r="27" spans="1:9" customFormat="1" ht="15" x14ac:dyDescent="0.2">
      <c r="A27" s="68" t="s">
        <v>266</v>
      </c>
      <c r="B27" s="26"/>
      <c r="C27" s="26"/>
      <c r="D27" s="26"/>
      <c r="E27" s="26"/>
      <c r="F27" s="218"/>
      <c r="G27" s="218"/>
      <c r="H27" s="218"/>
      <c r="I27" s="26"/>
    </row>
    <row r="28" spans="1:9" x14ac:dyDescent="0.2">
      <c r="A28" s="222"/>
      <c r="B28" s="222"/>
      <c r="C28" s="222"/>
      <c r="D28" s="222"/>
      <c r="E28" s="222"/>
      <c r="F28" s="222"/>
      <c r="G28" s="222"/>
      <c r="H28" s="222"/>
      <c r="I28" s="222"/>
    </row>
    <row r="29" spans="1:9" x14ac:dyDescent="0.2">
      <c r="A29" s="222"/>
      <c r="B29" s="222"/>
      <c r="C29" s="222"/>
      <c r="D29" s="222"/>
      <c r="E29" s="222"/>
      <c r="F29" s="222"/>
      <c r="G29" s="222"/>
      <c r="H29" s="222"/>
      <c r="I29" s="222"/>
    </row>
    <row r="30" spans="1:9" x14ac:dyDescent="0.2">
      <c r="A30" s="223"/>
      <c r="B30" s="222"/>
      <c r="C30" s="222"/>
      <c r="D30" s="222"/>
      <c r="E30" s="222"/>
      <c r="F30" s="222"/>
      <c r="G30" s="222"/>
      <c r="H30" s="222"/>
      <c r="I30" s="222"/>
    </row>
    <row r="31" spans="1:9" ht="15" x14ac:dyDescent="0.3">
      <c r="A31" s="184"/>
      <c r="B31" s="186" t="s">
        <v>96</v>
      </c>
      <c r="C31" s="184"/>
      <c r="D31" s="184"/>
      <c r="E31" s="187"/>
      <c r="F31" s="184"/>
      <c r="G31" s="184"/>
      <c r="H31" s="184"/>
      <c r="I31" s="184"/>
    </row>
    <row r="32" spans="1:9" ht="15" x14ac:dyDescent="0.3">
      <c r="A32" s="184"/>
      <c r="B32" s="184"/>
      <c r="C32" s="188"/>
      <c r="D32" s="184"/>
      <c r="F32" s="188"/>
      <c r="G32" s="227"/>
    </row>
    <row r="33" spans="2:6" ht="15" x14ac:dyDescent="0.3">
      <c r="B33" s="184"/>
      <c r="C33" s="190" t="s">
        <v>256</v>
      </c>
      <c r="D33" s="184"/>
      <c r="F33" s="191" t="s">
        <v>261</v>
      </c>
    </row>
    <row r="34" spans="2:6" ht="15" x14ac:dyDescent="0.3">
      <c r="B34" s="184"/>
      <c r="C34" s="192" t="s">
        <v>127</v>
      </c>
      <c r="D34" s="184"/>
      <c r="F34" s="184" t="s">
        <v>257</v>
      </c>
    </row>
    <row r="35" spans="2:6" ht="15" x14ac:dyDescent="0.3">
      <c r="B35" s="184"/>
      <c r="C35" s="192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view="pageBreakPreview" zoomScale="80" zoomScaleNormal="100" zoomScaleSheetLayoutView="80" workbookViewId="0">
      <selection activeCell="I2" sqref="I2:J2"/>
    </sheetView>
  </sheetViews>
  <sheetFormatPr defaultRowHeight="15" x14ac:dyDescent="0.3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 x14ac:dyDescent="0.3">
      <c r="A1" s="75" t="s">
        <v>381</v>
      </c>
      <c r="B1" s="77"/>
      <c r="C1" s="77"/>
      <c r="D1" s="77"/>
      <c r="E1" s="77"/>
      <c r="F1" s="77"/>
      <c r="G1" s="77"/>
      <c r="H1" s="77"/>
      <c r="I1" s="164" t="s">
        <v>186</v>
      </c>
      <c r="J1" s="165"/>
    </row>
    <row r="2" spans="1:10" x14ac:dyDescent="0.3">
      <c r="A2" s="77" t="s">
        <v>128</v>
      </c>
      <c r="B2" s="77"/>
      <c r="C2" s="77"/>
      <c r="D2" s="77"/>
      <c r="E2" s="77"/>
      <c r="F2" s="77"/>
      <c r="G2" s="77"/>
      <c r="H2" s="77"/>
      <c r="I2" s="411" t="s">
        <v>623</v>
      </c>
      <c r="J2" s="412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5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19" t="str">
        <f>'ფორმა N1'!D4</f>
        <v>საქართველოს კონსერვატიული პარტია</v>
      </c>
      <c r="B5" s="219"/>
      <c r="C5" s="219"/>
      <c r="D5" s="219"/>
      <c r="E5" s="219"/>
      <c r="F5" s="219"/>
      <c r="G5" s="219"/>
      <c r="H5" s="219"/>
      <c r="I5" s="219"/>
      <c r="J5" s="191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6" t="s">
        <v>64</v>
      </c>
      <c r="B8" s="385" t="s">
        <v>358</v>
      </c>
      <c r="C8" s="386" t="s">
        <v>413</v>
      </c>
      <c r="D8" s="386" t="s">
        <v>414</v>
      </c>
      <c r="E8" s="386" t="s">
        <v>359</v>
      </c>
      <c r="F8" s="386" t="s">
        <v>377</v>
      </c>
      <c r="G8" s="386" t="s">
        <v>378</v>
      </c>
      <c r="H8" s="386" t="s">
        <v>415</v>
      </c>
      <c r="I8" s="167" t="s">
        <v>379</v>
      </c>
      <c r="J8" s="106"/>
    </row>
    <row r="9" spans="1:10" x14ac:dyDescent="0.3">
      <c r="A9" s="169">
        <v>1</v>
      </c>
      <c r="B9" s="206">
        <v>41083</v>
      </c>
      <c r="C9" s="174" t="s">
        <v>502</v>
      </c>
      <c r="D9" s="174" t="s">
        <v>503</v>
      </c>
      <c r="E9" s="173" t="s">
        <v>504</v>
      </c>
      <c r="F9" s="173">
        <v>125</v>
      </c>
      <c r="G9" s="173"/>
      <c r="H9" s="173"/>
      <c r="I9" s="173">
        <v>125</v>
      </c>
      <c r="J9" s="106"/>
    </row>
    <row r="10" spans="1:10" x14ac:dyDescent="0.3">
      <c r="A10" s="169">
        <v>2</v>
      </c>
      <c r="B10" s="206">
        <v>41083</v>
      </c>
      <c r="C10" s="174" t="s">
        <v>505</v>
      </c>
      <c r="D10" s="174" t="s">
        <v>506</v>
      </c>
      <c r="E10" s="173" t="s">
        <v>504</v>
      </c>
      <c r="F10" s="173">
        <v>125</v>
      </c>
      <c r="G10" s="173"/>
      <c r="H10" s="173"/>
      <c r="I10" s="173">
        <v>125</v>
      </c>
      <c r="J10" s="106"/>
    </row>
    <row r="11" spans="1:10" x14ac:dyDescent="0.3">
      <c r="A11" s="169">
        <v>3</v>
      </c>
      <c r="B11" s="206">
        <v>41083</v>
      </c>
      <c r="C11" s="174" t="s">
        <v>507</v>
      </c>
      <c r="D11" s="174" t="s">
        <v>508</v>
      </c>
      <c r="E11" s="173" t="s">
        <v>504</v>
      </c>
      <c r="F11" s="173">
        <v>125</v>
      </c>
      <c r="G11" s="173"/>
      <c r="H11" s="173"/>
      <c r="I11" s="173">
        <v>125</v>
      </c>
      <c r="J11" s="106"/>
    </row>
    <row r="12" spans="1:10" x14ac:dyDescent="0.3">
      <c r="A12" s="169">
        <v>4</v>
      </c>
      <c r="B12" s="206">
        <v>41083</v>
      </c>
      <c r="C12" s="174" t="s">
        <v>509</v>
      </c>
      <c r="D12" s="174" t="s">
        <v>510</v>
      </c>
      <c r="E12" s="173" t="s">
        <v>504</v>
      </c>
      <c r="F12" s="173">
        <v>125</v>
      </c>
      <c r="G12" s="173"/>
      <c r="H12" s="173"/>
      <c r="I12" s="173">
        <v>125</v>
      </c>
      <c r="J12" s="106"/>
    </row>
    <row r="13" spans="1:10" x14ac:dyDescent="0.3">
      <c r="A13" s="169">
        <v>5</v>
      </c>
      <c r="B13" s="206">
        <v>41083</v>
      </c>
      <c r="C13" s="174" t="s">
        <v>511</v>
      </c>
      <c r="D13" s="174" t="s">
        <v>512</v>
      </c>
      <c r="E13" s="173" t="s">
        <v>504</v>
      </c>
      <c r="F13" s="173">
        <v>125</v>
      </c>
      <c r="G13" s="173"/>
      <c r="H13" s="173"/>
      <c r="I13" s="173">
        <v>125</v>
      </c>
      <c r="J13" s="106"/>
    </row>
    <row r="14" spans="1:10" x14ac:dyDescent="0.3">
      <c r="A14" s="169">
        <v>6</v>
      </c>
      <c r="B14" s="206">
        <v>41083</v>
      </c>
      <c r="C14" s="174" t="s">
        <v>513</v>
      </c>
      <c r="D14" s="174" t="s">
        <v>514</v>
      </c>
      <c r="E14" s="173" t="s">
        <v>504</v>
      </c>
      <c r="F14" s="173">
        <v>125</v>
      </c>
      <c r="G14" s="173"/>
      <c r="H14" s="173"/>
      <c r="I14" s="173">
        <v>125</v>
      </c>
      <c r="J14" s="106"/>
    </row>
    <row r="15" spans="1:10" x14ac:dyDescent="0.3">
      <c r="A15" s="169">
        <v>7</v>
      </c>
      <c r="B15" s="206">
        <v>41083</v>
      </c>
      <c r="C15" s="174" t="s">
        <v>515</v>
      </c>
      <c r="D15" s="174" t="s">
        <v>516</v>
      </c>
      <c r="E15" s="173" t="s">
        <v>504</v>
      </c>
      <c r="F15" s="173">
        <v>125</v>
      </c>
      <c r="G15" s="173"/>
      <c r="H15" s="173"/>
      <c r="I15" s="173">
        <v>125</v>
      </c>
      <c r="J15" s="106"/>
    </row>
    <row r="16" spans="1:10" x14ac:dyDescent="0.3">
      <c r="A16" s="169">
        <v>8</v>
      </c>
      <c r="B16" s="206">
        <v>41083</v>
      </c>
      <c r="C16" s="174" t="s">
        <v>517</v>
      </c>
      <c r="D16" s="174" t="s">
        <v>518</v>
      </c>
      <c r="E16" s="173" t="s">
        <v>504</v>
      </c>
      <c r="F16" s="173">
        <v>125</v>
      </c>
      <c r="G16" s="173"/>
      <c r="H16" s="173"/>
      <c r="I16" s="173">
        <v>125</v>
      </c>
      <c r="J16" s="106"/>
    </row>
    <row r="17" spans="1:10" x14ac:dyDescent="0.3">
      <c r="A17" s="169">
        <v>9</v>
      </c>
      <c r="B17" s="206">
        <v>41083</v>
      </c>
      <c r="C17" s="174" t="s">
        <v>519</v>
      </c>
      <c r="D17" s="174" t="s">
        <v>520</v>
      </c>
      <c r="E17" s="173" t="s">
        <v>504</v>
      </c>
      <c r="F17" s="173">
        <v>125</v>
      </c>
      <c r="G17" s="173"/>
      <c r="H17" s="173"/>
      <c r="I17" s="173">
        <v>125</v>
      </c>
      <c r="J17" s="106"/>
    </row>
    <row r="18" spans="1:10" x14ac:dyDescent="0.3">
      <c r="A18" s="169">
        <v>10</v>
      </c>
      <c r="B18" s="206">
        <v>41083</v>
      </c>
      <c r="C18" s="174" t="s">
        <v>521</v>
      </c>
      <c r="D18" s="174" t="s">
        <v>522</v>
      </c>
      <c r="E18" s="173" t="s">
        <v>504</v>
      </c>
      <c r="F18" s="173">
        <v>125</v>
      </c>
      <c r="G18" s="173"/>
      <c r="H18" s="173"/>
      <c r="I18" s="173">
        <v>125</v>
      </c>
      <c r="J18" s="106"/>
    </row>
    <row r="19" spans="1:10" x14ac:dyDescent="0.3">
      <c r="A19" s="169">
        <v>11</v>
      </c>
      <c r="B19" s="206">
        <v>41083</v>
      </c>
      <c r="C19" s="174" t="s">
        <v>523</v>
      </c>
      <c r="D19" s="174" t="s">
        <v>524</v>
      </c>
      <c r="E19" s="173" t="s">
        <v>504</v>
      </c>
      <c r="F19" s="173">
        <v>125</v>
      </c>
      <c r="G19" s="173"/>
      <c r="H19" s="173"/>
      <c r="I19" s="173">
        <v>125</v>
      </c>
      <c r="J19" s="106"/>
    </row>
    <row r="20" spans="1:10" x14ac:dyDescent="0.3">
      <c r="A20" s="169">
        <v>12</v>
      </c>
      <c r="B20" s="206">
        <v>41083</v>
      </c>
      <c r="C20" s="174" t="s">
        <v>525</v>
      </c>
      <c r="D20" s="174" t="s">
        <v>526</v>
      </c>
      <c r="E20" s="173" t="s">
        <v>504</v>
      </c>
      <c r="F20" s="173">
        <v>125</v>
      </c>
      <c r="G20" s="173"/>
      <c r="H20" s="173"/>
      <c r="I20" s="173">
        <v>125</v>
      </c>
      <c r="J20" s="106"/>
    </row>
    <row r="21" spans="1:10" x14ac:dyDescent="0.3">
      <c r="A21" s="169">
        <v>13</v>
      </c>
      <c r="B21" s="206">
        <v>41083</v>
      </c>
      <c r="C21" s="174" t="s">
        <v>527</v>
      </c>
      <c r="D21" s="174" t="s">
        <v>528</v>
      </c>
      <c r="E21" s="173" t="s">
        <v>504</v>
      </c>
      <c r="F21" s="173">
        <v>125</v>
      </c>
      <c r="G21" s="173"/>
      <c r="H21" s="173"/>
      <c r="I21" s="173">
        <v>125</v>
      </c>
      <c r="J21" s="106"/>
    </row>
    <row r="22" spans="1:10" x14ac:dyDescent="0.3">
      <c r="A22" s="169">
        <v>14</v>
      </c>
      <c r="B22" s="206">
        <v>41083</v>
      </c>
      <c r="C22" s="174" t="s">
        <v>529</v>
      </c>
      <c r="D22" s="174" t="s">
        <v>530</v>
      </c>
      <c r="E22" s="173" t="s">
        <v>504</v>
      </c>
      <c r="F22" s="173">
        <v>125</v>
      </c>
      <c r="G22" s="173"/>
      <c r="H22" s="173"/>
      <c r="I22" s="173">
        <v>125</v>
      </c>
      <c r="J22" s="106"/>
    </row>
    <row r="23" spans="1:10" x14ac:dyDescent="0.3">
      <c r="A23" s="169">
        <v>15</v>
      </c>
      <c r="B23" s="206">
        <v>41083</v>
      </c>
      <c r="C23" s="174" t="s">
        <v>531</v>
      </c>
      <c r="D23" s="174" t="s">
        <v>532</v>
      </c>
      <c r="E23" s="173" t="s">
        <v>504</v>
      </c>
      <c r="F23" s="173">
        <v>125</v>
      </c>
      <c r="G23" s="173"/>
      <c r="H23" s="173"/>
      <c r="I23" s="173">
        <v>125</v>
      </c>
      <c r="J23" s="106"/>
    </row>
    <row r="24" spans="1:10" x14ac:dyDescent="0.3">
      <c r="A24" s="169">
        <v>16</v>
      </c>
      <c r="B24" s="206">
        <v>41083</v>
      </c>
      <c r="C24" s="174" t="s">
        <v>533</v>
      </c>
      <c r="D24" s="174" t="s">
        <v>534</v>
      </c>
      <c r="E24" s="173" t="s">
        <v>504</v>
      </c>
      <c r="F24" s="173">
        <v>125</v>
      </c>
      <c r="G24" s="173"/>
      <c r="H24" s="173"/>
      <c r="I24" s="173">
        <v>125</v>
      </c>
      <c r="J24" s="106"/>
    </row>
    <row r="25" spans="1:10" x14ac:dyDescent="0.3">
      <c r="A25" s="169">
        <v>17</v>
      </c>
      <c r="B25" s="206">
        <v>41083</v>
      </c>
      <c r="C25" s="174" t="s">
        <v>535</v>
      </c>
      <c r="D25" s="174" t="s">
        <v>536</v>
      </c>
      <c r="E25" s="173" t="s">
        <v>504</v>
      </c>
      <c r="F25" s="173">
        <v>125</v>
      </c>
      <c r="G25" s="173"/>
      <c r="H25" s="173"/>
      <c r="I25" s="173">
        <v>125</v>
      </c>
      <c r="J25" s="106"/>
    </row>
    <row r="26" spans="1:10" x14ac:dyDescent="0.3">
      <c r="A26" s="169">
        <v>18</v>
      </c>
      <c r="B26" s="206">
        <v>41083</v>
      </c>
      <c r="C26" s="174" t="s">
        <v>537</v>
      </c>
      <c r="D26" s="174" t="s">
        <v>538</v>
      </c>
      <c r="E26" s="173" t="s">
        <v>504</v>
      </c>
      <c r="F26" s="173">
        <v>125</v>
      </c>
      <c r="G26" s="173"/>
      <c r="H26" s="173"/>
      <c r="I26" s="173">
        <v>125</v>
      </c>
      <c r="J26" s="106"/>
    </row>
    <row r="27" spans="1:10" x14ac:dyDescent="0.3">
      <c r="A27" s="169">
        <v>19</v>
      </c>
      <c r="B27" s="206">
        <v>41083</v>
      </c>
      <c r="C27" s="174" t="s">
        <v>539</v>
      </c>
      <c r="D27" s="174" t="s">
        <v>540</v>
      </c>
      <c r="E27" s="173" t="s">
        <v>504</v>
      </c>
      <c r="F27" s="173">
        <v>125</v>
      </c>
      <c r="G27" s="173"/>
      <c r="H27" s="173"/>
      <c r="I27" s="173">
        <v>125</v>
      </c>
      <c r="J27" s="106"/>
    </row>
    <row r="28" spans="1:10" x14ac:dyDescent="0.3">
      <c r="A28" s="169">
        <v>20</v>
      </c>
      <c r="B28" s="206">
        <v>41083</v>
      </c>
      <c r="C28" s="174" t="s">
        <v>541</v>
      </c>
      <c r="D28" s="174" t="s">
        <v>542</v>
      </c>
      <c r="E28" s="173" t="s">
        <v>504</v>
      </c>
      <c r="F28" s="173">
        <v>125</v>
      </c>
      <c r="G28" s="173"/>
      <c r="H28" s="173"/>
      <c r="I28" s="173">
        <v>125</v>
      </c>
      <c r="J28" s="106"/>
    </row>
    <row r="29" spans="1:10" x14ac:dyDescent="0.3">
      <c r="A29" s="169">
        <v>21</v>
      </c>
      <c r="B29" s="206">
        <v>41083</v>
      </c>
      <c r="C29" s="174" t="s">
        <v>543</v>
      </c>
      <c r="D29" s="174" t="s">
        <v>544</v>
      </c>
      <c r="E29" s="173" t="s">
        <v>504</v>
      </c>
      <c r="F29" s="173">
        <v>125</v>
      </c>
      <c r="G29" s="173"/>
      <c r="H29" s="173"/>
      <c r="I29" s="173">
        <v>125</v>
      </c>
      <c r="J29" s="106"/>
    </row>
    <row r="30" spans="1:10" x14ac:dyDescent="0.3">
      <c r="A30" s="169">
        <v>22</v>
      </c>
      <c r="B30" s="206">
        <v>41083</v>
      </c>
      <c r="C30" s="174" t="s">
        <v>545</v>
      </c>
      <c r="D30" s="174" t="s">
        <v>546</v>
      </c>
      <c r="E30" s="173" t="s">
        <v>504</v>
      </c>
      <c r="F30" s="173">
        <v>125</v>
      </c>
      <c r="G30" s="173"/>
      <c r="H30" s="173"/>
      <c r="I30" s="173">
        <v>125</v>
      </c>
      <c r="J30" s="106"/>
    </row>
    <row r="31" spans="1:10" x14ac:dyDescent="0.3">
      <c r="A31" s="169">
        <v>23</v>
      </c>
      <c r="B31" s="206">
        <v>41083</v>
      </c>
      <c r="C31" s="174" t="s">
        <v>547</v>
      </c>
      <c r="D31" s="174" t="s">
        <v>548</v>
      </c>
      <c r="E31" s="173" t="s">
        <v>504</v>
      </c>
      <c r="F31" s="173">
        <v>125</v>
      </c>
      <c r="G31" s="173"/>
      <c r="H31" s="173"/>
      <c r="I31" s="173">
        <v>125</v>
      </c>
      <c r="J31" s="106"/>
    </row>
    <row r="32" spans="1:10" x14ac:dyDescent="0.3">
      <c r="A32" s="169">
        <v>24</v>
      </c>
      <c r="B32" s="206">
        <v>41083</v>
      </c>
      <c r="C32" s="174" t="s">
        <v>549</v>
      </c>
      <c r="D32" s="174" t="s">
        <v>550</v>
      </c>
      <c r="E32" s="173" t="s">
        <v>504</v>
      </c>
      <c r="F32" s="173">
        <v>125</v>
      </c>
      <c r="G32" s="173"/>
      <c r="H32" s="173"/>
      <c r="I32" s="173">
        <v>125</v>
      </c>
      <c r="J32" s="106"/>
    </row>
    <row r="33" spans="1:10" x14ac:dyDescent="0.3">
      <c r="A33" s="169">
        <v>25</v>
      </c>
      <c r="B33" s="206">
        <v>41083</v>
      </c>
      <c r="C33" s="174" t="s">
        <v>551</v>
      </c>
      <c r="D33" s="174" t="s">
        <v>552</v>
      </c>
      <c r="E33" s="173" t="s">
        <v>504</v>
      </c>
      <c r="F33" s="173">
        <v>125</v>
      </c>
      <c r="G33" s="173"/>
      <c r="H33" s="173"/>
      <c r="I33" s="173">
        <v>125</v>
      </c>
      <c r="J33" s="106"/>
    </row>
    <row r="34" spans="1:10" x14ac:dyDescent="0.3">
      <c r="A34" s="169">
        <v>26</v>
      </c>
      <c r="B34" s="206">
        <v>41083</v>
      </c>
      <c r="C34" s="174" t="s">
        <v>553</v>
      </c>
      <c r="D34" s="174" t="s">
        <v>554</v>
      </c>
      <c r="E34" s="173" t="s">
        <v>504</v>
      </c>
      <c r="F34" s="173">
        <v>125</v>
      </c>
      <c r="G34" s="173"/>
      <c r="H34" s="173"/>
      <c r="I34" s="173">
        <v>125</v>
      </c>
      <c r="J34" s="106"/>
    </row>
    <row r="35" spans="1:10" x14ac:dyDescent="0.3">
      <c r="A35" s="169">
        <v>27</v>
      </c>
      <c r="B35" s="206">
        <v>41083</v>
      </c>
      <c r="C35" s="174" t="s">
        <v>555</v>
      </c>
      <c r="D35" s="174" t="s">
        <v>556</v>
      </c>
      <c r="E35" s="173" t="s">
        <v>504</v>
      </c>
      <c r="F35" s="173">
        <v>125</v>
      </c>
      <c r="G35" s="173"/>
      <c r="H35" s="173"/>
      <c r="I35" s="173">
        <v>125</v>
      </c>
      <c r="J35" s="106"/>
    </row>
    <row r="36" spans="1:10" x14ac:dyDescent="0.3">
      <c r="A36" s="169">
        <v>28</v>
      </c>
      <c r="B36" s="206">
        <v>41083</v>
      </c>
      <c r="C36" s="174" t="s">
        <v>557</v>
      </c>
      <c r="D36" s="174" t="s">
        <v>558</v>
      </c>
      <c r="E36" s="173" t="s">
        <v>504</v>
      </c>
      <c r="F36" s="173">
        <v>125</v>
      </c>
      <c r="G36" s="173"/>
      <c r="H36" s="173"/>
      <c r="I36" s="173">
        <v>125</v>
      </c>
      <c r="J36" s="106"/>
    </row>
    <row r="37" spans="1:10" x14ac:dyDescent="0.3">
      <c r="A37" s="169">
        <v>29</v>
      </c>
      <c r="B37" s="206">
        <v>41083</v>
      </c>
      <c r="C37" s="174" t="s">
        <v>559</v>
      </c>
      <c r="D37" s="174" t="s">
        <v>560</v>
      </c>
      <c r="E37" s="173" t="s">
        <v>504</v>
      </c>
      <c r="F37" s="173">
        <v>45</v>
      </c>
      <c r="G37" s="173"/>
      <c r="H37" s="173"/>
      <c r="I37" s="173">
        <v>45</v>
      </c>
      <c r="J37" s="106"/>
    </row>
    <row r="38" spans="1:10" ht="30" x14ac:dyDescent="0.3">
      <c r="A38" s="169">
        <v>30</v>
      </c>
      <c r="B38" s="206">
        <v>41137</v>
      </c>
      <c r="C38" s="174" t="s">
        <v>561</v>
      </c>
      <c r="D38" s="174"/>
      <c r="E38" s="173" t="s">
        <v>562</v>
      </c>
      <c r="F38" s="173">
        <v>41368.32</v>
      </c>
      <c r="G38" s="173"/>
      <c r="H38" s="173"/>
      <c r="I38" s="173">
        <v>41368.32</v>
      </c>
      <c r="J38" s="106"/>
    </row>
    <row r="39" spans="1:10" x14ac:dyDescent="0.3">
      <c r="A39" s="169">
        <v>31</v>
      </c>
      <c r="B39" s="206">
        <v>41142</v>
      </c>
      <c r="C39" s="174" t="s">
        <v>563</v>
      </c>
      <c r="D39" s="174"/>
      <c r="E39" s="173" t="s">
        <v>564</v>
      </c>
      <c r="F39" s="173">
        <v>13476.7</v>
      </c>
      <c r="G39" s="173"/>
      <c r="H39" s="173"/>
      <c r="I39" s="173">
        <v>13476.7</v>
      </c>
      <c r="J39" s="106"/>
    </row>
    <row r="40" spans="1:10" ht="30" x14ac:dyDescent="0.3">
      <c r="A40" s="169">
        <v>32</v>
      </c>
      <c r="B40" s="206">
        <v>41146</v>
      </c>
      <c r="C40" s="174" t="s">
        <v>565</v>
      </c>
      <c r="D40" s="174"/>
      <c r="E40" s="173" t="s">
        <v>564</v>
      </c>
      <c r="F40" s="173">
        <v>10546.17</v>
      </c>
      <c r="G40" s="173"/>
      <c r="H40" s="173"/>
      <c r="I40" s="173">
        <v>10546.17</v>
      </c>
      <c r="J40" s="106"/>
    </row>
    <row r="41" spans="1:10" x14ac:dyDescent="0.3">
      <c r="A41" s="169">
        <v>33</v>
      </c>
      <c r="B41" s="206">
        <v>41556</v>
      </c>
      <c r="C41" s="174" t="s">
        <v>566</v>
      </c>
      <c r="D41" s="174">
        <v>48001017476</v>
      </c>
      <c r="E41" s="173" t="s">
        <v>567</v>
      </c>
      <c r="F41" s="173">
        <v>20</v>
      </c>
      <c r="G41" s="173"/>
      <c r="H41" s="173"/>
      <c r="I41" s="173">
        <v>20</v>
      </c>
      <c r="J41" s="106"/>
    </row>
    <row r="42" spans="1:10" x14ac:dyDescent="0.3">
      <c r="A42" s="169">
        <v>34</v>
      </c>
      <c r="B42" s="206">
        <v>41244</v>
      </c>
      <c r="C42" s="174" t="s">
        <v>568</v>
      </c>
      <c r="D42" s="174" t="s">
        <v>569</v>
      </c>
      <c r="E42" s="173" t="s">
        <v>570</v>
      </c>
      <c r="F42" s="173">
        <v>7855</v>
      </c>
      <c r="G42" s="173"/>
      <c r="H42" s="173"/>
      <c r="I42" s="173">
        <v>7855</v>
      </c>
      <c r="J42" s="106"/>
    </row>
    <row r="43" spans="1:10" x14ac:dyDescent="0.3">
      <c r="A43" s="169">
        <v>35</v>
      </c>
      <c r="B43" s="206"/>
      <c r="C43" s="177"/>
      <c r="D43" s="177"/>
      <c r="E43" s="176"/>
      <c r="F43" s="176"/>
      <c r="G43" s="176"/>
      <c r="H43" s="269"/>
      <c r="I43" s="173"/>
      <c r="J43" s="106"/>
    </row>
    <row r="44" spans="1:10" x14ac:dyDescent="0.3">
      <c r="A44" s="169">
        <v>36</v>
      </c>
      <c r="B44" s="206"/>
      <c r="C44" s="177"/>
      <c r="D44" s="177"/>
      <c r="E44" s="176"/>
      <c r="F44" s="176"/>
      <c r="G44" s="176"/>
      <c r="H44" s="269"/>
      <c r="I44" s="173"/>
      <c r="J44" s="106"/>
    </row>
    <row r="45" spans="1:10" x14ac:dyDescent="0.3">
      <c r="A45" s="169">
        <v>37</v>
      </c>
      <c r="B45" s="206"/>
      <c r="C45" s="177"/>
      <c r="D45" s="177"/>
      <c r="E45" s="176"/>
      <c r="F45" s="176"/>
      <c r="G45" s="176"/>
      <c r="H45" s="269"/>
      <c r="I45" s="173">
        <v>76811.19</v>
      </c>
      <c r="J45" s="106"/>
    </row>
    <row r="46" spans="1:10" x14ac:dyDescent="0.3">
      <c r="A46" s="169">
        <v>38</v>
      </c>
      <c r="B46" s="206"/>
      <c r="C46" s="177"/>
      <c r="D46" s="177"/>
      <c r="E46" s="176"/>
      <c r="F46" s="176"/>
      <c r="G46" s="176"/>
      <c r="H46" s="269"/>
      <c r="I46" s="173"/>
      <c r="J46" s="106"/>
    </row>
    <row r="47" spans="1:10" x14ac:dyDescent="0.3">
      <c r="A47" s="169">
        <v>46</v>
      </c>
      <c r="B47" s="206"/>
      <c r="C47" s="177"/>
      <c r="D47" s="177"/>
      <c r="E47" s="176"/>
      <c r="F47" s="176"/>
      <c r="G47" s="176"/>
      <c r="H47" s="269"/>
      <c r="I47" s="173"/>
      <c r="J47" s="106"/>
    </row>
    <row r="48" spans="1:10" x14ac:dyDescent="0.3">
      <c r="A48" s="184" t="s">
        <v>430</v>
      </c>
    </row>
    <row r="50" spans="1:12" x14ac:dyDescent="0.3">
      <c r="B50" s="186" t="s">
        <v>96</v>
      </c>
      <c r="F50" s="187"/>
    </row>
    <row r="51" spans="1:12" x14ac:dyDescent="0.3">
      <c r="F51" s="185"/>
      <c r="I51" s="185"/>
      <c r="J51" s="185"/>
      <c r="K51" s="185"/>
      <c r="L51" s="185"/>
    </row>
    <row r="52" spans="1:12" x14ac:dyDescent="0.3">
      <c r="C52" s="188"/>
      <c r="F52" s="188"/>
      <c r="G52" s="188"/>
      <c r="H52" s="191"/>
      <c r="I52" s="189"/>
      <c r="J52" s="185"/>
      <c r="K52" s="185"/>
      <c r="L52" s="185"/>
    </row>
    <row r="53" spans="1:12" x14ac:dyDescent="0.3">
      <c r="A53" s="185"/>
      <c r="C53" s="190" t="s">
        <v>256</v>
      </c>
      <c r="F53" s="191" t="s">
        <v>261</v>
      </c>
      <c r="G53" s="190"/>
      <c r="H53" s="190"/>
      <c r="I53" s="189"/>
      <c r="J53" s="185"/>
      <c r="K53" s="185"/>
      <c r="L53" s="185"/>
    </row>
    <row r="54" spans="1:12" x14ac:dyDescent="0.3">
      <c r="A54" s="185"/>
      <c r="C54" s="192" t="s">
        <v>127</v>
      </c>
      <c r="F54" s="184" t="s">
        <v>257</v>
      </c>
      <c r="I54" s="185"/>
      <c r="J54" s="185"/>
      <c r="K54" s="185"/>
      <c r="L54" s="185"/>
    </row>
    <row r="55" spans="1:12" s="185" customFormat="1" x14ac:dyDescent="0.3">
      <c r="B55" s="184"/>
      <c r="C55" s="192"/>
      <c r="G55" s="192"/>
      <c r="H55" s="192"/>
    </row>
    <row r="56" spans="1:12" s="185" customFormat="1" ht="12.75" x14ac:dyDescent="0.2"/>
    <row r="57" spans="1:12" s="185" customFormat="1" ht="12.75" x14ac:dyDescent="0.2"/>
    <row r="58" spans="1:12" s="185" customFormat="1" ht="12.75" x14ac:dyDescent="0.2"/>
    <row r="59" spans="1:12" s="185" customFormat="1" ht="12.75" x14ac:dyDescent="0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47"/>
  </dataValidations>
  <printOptions gridLines="1"/>
  <pageMargins left="0.7" right="0.7" top="0.75" bottom="0.75" header="0.3" footer="0.3"/>
  <pageSetup scale="5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:N2"/>
    </sheetView>
  </sheetViews>
  <sheetFormatPr defaultRowHeight="12.75" x14ac:dyDescent="0.2"/>
  <cols>
    <col min="1" max="1" width="2.7109375" style="196" customWidth="1"/>
    <col min="2" max="2" width="9" style="196" customWidth="1"/>
    <col min="3" max="3" width="23.42578125" style="196" customWidth="1"/>
    <col min="4" max="4" width="13.28515625" style="196" customWidth="1"/>
    <col min="5" max="5" width="9.5703125" style="196" customWidth="1"/>
    <col min="6" max="6" width="11.5703125" style="196" customWidth="1"/>
    <col min="7" max="7" width="12.28515625" style="196" customWidth="1"/>
    <col min="8" max="8" width="15.28515625" style="196" customWidth="1"/>
    <col min="9" max="9" width="17.5703125" style="196" customWidth="1"/>
    <col min="10" max="11" width="12.42578125" style="196" customWidth="1"/>
    <col min="12" max="12" width="23.5703125" style="196" customWidth="1"/>
    <col min="13" max="13" width="18.5703125" style="196" customWidth="1"/>
    <col min="14" max="14" width="0.85546875" style="196" customWidth="1"/>
    <col min="15" max="16384" width="9.140625" style="196"/>
  </cols>
  <sheetData>
    <row r="1" spans="1:14" ht="13.5" x14ac:dyDescent="0.2">
      <c r="A1" s="193" t="s">
        <v>431</v>
      </c>
      <c r="B1" s="194"/>
      <c r="C1" s="194"/>
      <c r="D1" s="194"/>
      <c r="E1" s="194"/>
      <c r="F1" s="194"/>
      <c r="G1" s="194"/>
      <c r="H1" s="194"/>
      <c r="I1" s="197"/>
      <c r="J1" s="258"/>
      <c r="K1" s="258"/>
      <c r="L1" s="258"/>
      <c r="M1" s="258" t="s">
        <v>396</v>
      </c>
      <c r="N1" s="197"/>
    </row>
    <row r="2" spans="1:14" ht="15" x14ac:dyDescent="0.2">
      <c r="A2" s="197" t="s">
        <v>305</v>
      </c>
      <c r="B2" s="194"/>
      <c r="C2" s="194"/>
      <c r="D2" s="195"/>
      <c r="E2" s="195"/>
      <c r="F2" s="195"/>
      <c r="G2" s="195"/>
      <c r="H2" s="195"/>
      <c r="I2" s="194"/>
      <c r="J2" s="194"/>
      <c r="K2" s="194"/>
      <c r="L2" s="194"/>
      <c r="M2" s="411" t="s">
        <v>623</v>
      </c>
      <c r="N2" s="412"/>
    </row>
    <row r="3" spans="1:14" x14ac:dyDescent="0.2">
      <c r="A3" s="197"/>
      <c r="B3" s="194"/>
      <c r="C3" s="194"/>
      <c r="D3" s="195"/>
      <c r="E3" s="195"/>
      <c r="F3" s="195"/>
      <c r="G3" s="195"/>
      <c r="H3" s="195"/>
      <c r="I3" s="194"/>
      <c r="J3" s="194"/>
      <c r="K3" s="194"/>
      <c r="L3" s="194"/>
      <c r="M3" s="194"/>
      <c r="N3" s="197"/>
    </row>
    <row r="4" spans="1:14" ht="15" x14ac:dyDescent="0.3">
      <c r="A4" s="115" t="s">
        <v>262</v>
      </c>
      <c r="B4" s="194"/>
      <c r="C4" s="194"/>
      <c r="D4" s="198"/>
      <c r="E4" s="259"/>
      <c r="F4" s="198"/>
      <c r="G4" s="195"/>
      <c r="H4" s="195"/>
      <c r="I4" s="195"/>
      <c r="J4" s="195"/>
      <c r="K4" s="195"/>
      <c r="L4" s="194"/>
      <c r="M4" s="195"/>
      <c r="N4" s="197"/>
    </row>
    <row r="5" spans="1:14" x14ac:dyDescent="0.2">
      <c r="A5" s="199" t="str">
        <f>'ფორმა N1'!D4</f>
        <v>საქართველოს კონსერვატიული პარტია</v>
      </c>
      <c r="B5" s="199"/>
      <c r="C5" s="199"/>
      <c r="D5" s="199"/>
      <c r="E5" s="200"/>
      <c r="F5" s="200"/>
      <c r="G5" s="200"/>
      <c r="H5" s="200"/>
      <c r="I5" s="200"/>
      <c r="J5" s="200"/>
      <c r="K5" s="200"/>
      <c r="L5" s="200"/>
      <c r="M5" s="200"/>
      <c r="N5" s="197"/>
    </row>
    <row r="6" spans="1:14" ht="13.5" thickBot="1" x14ac:dyDescent="0.25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197"/>
    </row>
    <row r="7" spans="1:14" ht="51" x14ac:dyDescent="0.2">
      <c r="A7" s="261" t="s">
        <v>64</v>
      </c>
      <c r="B7" s="262" t="s">
        <v>397</v>
      </c>
      <c r="C7" s="262" t="s">
        <v>398</v>
      </c>
      <c r="D7" s="263" t="s">
        <v>399</v>
      </c>
      <c r="E7" s="263" t="s">
        <v>263</v>
      </c>
      <c r="F7" s="263" t="s">
        <v>400</v>
      </c>
      <c r="G7" s="263" t="s">
        <v>401</v>
      </c>
      <c r="H7" s="262" t="s">
        <v>402</v>
      </c>
      <c r="I7" s="264" t="s">
        <v>403</v>
      </c>
      <c r="J7" s="264" t="s">
        <v>404</v>
      </c>
      <c r="K7" s="265" t="s">
        <v>405</v>
      </c>
      <c r="L7" s="265" t="s">
        <v>406</v>
      </c>
      <c r="M7" s="263" t="s">
        <v>396</v>
      </c>
      <c r="N7" s="197"/>
    </row>
    <row r="8" spans="1:14" x14ac:dyDescent="0.2">
      <c r="A8" s="202">
        <v>1</v>
      </c>
      <c r="B8" s="203">
        <v>2</v>
      </c>
      <c r="C8" s="203">
        <v>3</v>
      </c>
      <c r="D8" s="204">
        <v>4</v>
      </c>
      <c r="E8" s="204">
        <v>5</v>
      </c>
      <c r="F8" s="204">
        <v>6</v>
      </c>
      <c r="G8" s="204">
        <v>7</v>
      </c>
      <c r="H8" s="204">
        <v>8</v>
      </c>
      <c r="I8" s="204">
        <v>9</v>
      </c>
      <c r="J8" s="204">
        <v>10</v>
      </c>
      <c r="K8" s="204">
        <v>11</v>
      </c>
      <c r="L8" s="204">
        <v>12</v>
      </c>
      <c r="M8" s="204">
        <v>13</v>
      </c>
      <c r="N8" s="197"/>
    </row>
    <row r="9" spans="1:14" ht="15" x14ac:dyDescent="0.25">
      <c r="A9" s="205">
        <v>1</v>
      </c>
      <c r="B9" s="206"/>
      <c r="C9" s="266"/>
      <c r="D9" s="205"/>
      <c r="E9" s="205"/>
      <c r="F9" s="205"/>
      <c r="G9" s="205"/>
      <c r="H9" s="205"/>
      <c r="I9" s="205"/>
      <c r="J9" s="205"/>
      <c r="K9" s="205"/>
      <c r="L9" s="205"/>
      <c r="M9" s="267" t="str">
        <f t="shared" ref="M9:M33" si="0">IF(ISBLANK(B9),"",$M$2)</f>
        <v/>
      </c>
      <c r="N9" s="197"/>
    </row>
    <row r="10" spans="1:14" ht="15" x14ac:dyDescent="0.25">
      <c r="A10" s="205">
        <v>2</v>
      </c>
      <c r="B10" s="206"/>
      <c r="C10" s="266"/>
      <c r="D10" s="205"/>
      <c r="E10" s="205"/>
      <c r="F10" s="205"/>
      <c r="G10" s="205"/>
      <c r="H10" s="205"/>
      <c r="I10" s="205"/>
      <c r="J10" s="205"/>
      <c r="K10" s="205"/>
      <c r="L10" s="205"/>
      <c r="M10" s="267" t="str">
        <f t="shared" si="0"/>
        <v/>
      </c>
      <c r="N10" s="197"/>
    </row>
    <row r="11" spans="1:14" ht="15" x14ac:dyDescent="0.25">
      <c r="A11" s="205">
        <v>3</v>
      </c>
      <c r="B11" s="206"/>
      <c r="C11" s="266"/>
      <c r="D11" s="205"/>
      <c r="E11" s="205"/>
      <c r="F11" s="205"/>
      <c r="G11" s="205"/>
      <c r="H11" s="205"/>
      <c r="I11" s="205"/>
      <c r="J11" s="205"/>
      <c r="K11" s="205"/>
      <c r="L11" s="205"/>
      <c r="M11" s="267" t="str">
        <f t="shared" si="0"/>
        <v/>
      </c>
      <c r="N11" s="197"/>
    </row>
    <row r="12" spans="1:14" ht="15" x14ac:dyDescent="0.25">
      <c r="A12" s="205">
        <v>4</v>
      </c>
      <c r="B12" s="206"/>
      <c r="C12" s="266"/>
      <c r="D12" s="205"/>
      <c r="E12" s="205"/>
      <c r="F12" s="205"/>
      <c r="G12" s="205"/>
      <c r="H12" s="205"/>
      <c r="I12" s="205"/>
      <c r="J12" s="205"/>
      <c r="K12" s="205"/>
      <c r="L12" s="205"/>
      <c r="M12" s="267" t="str">
        <f t="shared" si="0"/>
        <v/>
      </c>
      <c r="N12" s="197"/>
    </row>
    <row r="13" spans="1:14" ht="15" x14ac:dyDescent="0.25">
      <c r="A13" s="205">
        <v>5</v>
      </c>
      <c r="B13" s="206"/>
      <c r="C13" s="266"/>
      <c r="D13" s="205"/>
      <c r="E13" s="205"/>
      <c r="F13" s="205"/>
      <c r="G13" s="205"/>
      <c r="H13" s="205"/>
      <c r="I13" s="205"/>
      <c r="J13" s="205"/>
      <c r="K13" s="205"/>
      <c r="L13" s="205"/>
      <c r="M13" s="267" t="str">
        <f t="shared" si="0"/>
        <v/>
      </c>
      <c r="N13" s="197"/>
    </row>
    <row r="14" spans="1:14" ht="15" x14ac:dyDescent="0.25">
      <c r="A14" s="205">
        <v>6</v>
      </c>
      <c r="B14" s="206"/>
      <c r="C14" s="266"/>
      <c r="D14" s="205"/>
      <c r="E14" s="205"/>
      <c r="F14" s="205"/>
      <c r="G14" s="205"/>
      <c r="H14" s="205"/>
      <c r="I14" s="205"/>
      <c r="J14" s="205"/>
      <c r="K14" s="205"/>
      <c r="L14" s="205"/>
      <c r="M14" s="267" t="str">
        <f t="shared" si="0"/>
        <v/>
      </c>
      <c r="N14" s="197"/>
    </row>
    <row r="15" spans="1:14" ht="15" x14ac:dyDescent="0.25">
      <c r="A15" s="205">
        <v>7</v>
      </c>
      <c r="B15" s="206"/>
      <c r="C15" s="266"/>
      <c r="D15" s="205"/>
      <c r="E15" s="205"/>
      <c r="F15" s="205"/>
      <c r="G15" s="205"/>
      <c r="H15" s="205"/>
      <c r="I15" s="205"/>
      <c r="J15" s="205"/>
      <c r="K15" s="205"/>
      <c r="L15" s="205"/>
      <c r="M15" s="267" t="str">
        <f t="shared" si="0"/>
        <v/>
      </c>
      <c r="N15" s="197"/>
    </row>
    <row r="16" spans="1:14" ht="15" x14ac:dyDescent="0.25">
      <c r="A16" s="205">
        <v>8</v>
      </c>
      <c r="B16" s="206"/>
      <c r="C16" s="266"/>
      <c r="D16" s="205"/>
      <c r="E16" s="205"/>
      <c r="F16" s="205"/>
      <c r="G16" s="205"/>
      <c r="H16" s="205"/>
      <c r="I16" s="205"/>
      <c r="J16" s="205"/>
      <c r="K16" s="205"/>
      <c r="L16" s="205"/>
      <c r="M16" s="267" t="str">
        <f t="shared" si="0"/>
        <v/>
      </c>
      <c r="N16" s="197"/>
    </row>
    <row r="17" spans="1:14" ht="15" x14ac:dyDescent="0.25">
      <c r="A17" s="205">
        <v>9</v>
      </c>
      <c r="B17" s="206"/>
      <c r="C17" s="266"/>
      <c r="D17" s="205"/>
      <c r="E17" s="205"/>
      <c r="F17" s="205"/>
      <c r="G17" s="205"/>
      <c r="H17" s="205"/>
      <c r="I17" s="205"/>
      <c r="J17" s="205"/>
      <c r="K17" s="205"/>
      <c r="L17" s="205"/>
      <c r="M17" s="267" t="str">
        <f t="shared" si="0"/>
        <v/>
      </c>
      <c r="N17" s="197"/>
    </row>
    <row r="18" spans="1:14" ht="15" x14ac:dyDescent="0.25">
      <c r="A18" s="205">
        <v>10</v>
      </c>
      <c r="B18" s="206"/>
      <c r="C18" s="266"/>
      <c r="D18" s="205"/>
      <c r="E18" s="205"/>
      <c r="F18" s="205"/>
      <c r="G18" s="205"/>
      <c r="H18" s="205"/>
      <c r="I18" s="205"/>
      <c r="J18" s="205"/>
      <c r="K18" s="205"/>
      <c r="L18" s="205"/>
      <c r="M18" s="267" t="str">
        <f t="shared" si="0"/>
        <v/>
      </c>
      <c r="N18" s="197"/>
    </row>
    <row r="19" spans="1:14" ht="15" x14ac:dyDescent="0.25">
      <c r="A19" s="205">
        <v>11</v>
      </c>
      <c r="B19" s="206"/>
      <c r="C19" s="266"/>
      <c r="D19" s="205"/>
      <c r="E19" s="205"/>
      <c r="F19" s="205"/>
      <c r="G19" s="205"/>
      <c r="H19" s="205"/>
      <c r="I19" s="205"/>
      <c r="J19" s="205"/>
      <c r="K19" s="205"/>
      <c r="L19" s="205"/>
      <c r="M19" s="267" t="str">
        <f t="shared" si="0"/>
        <v/>
      </c>
      <c r="N19" s="197"/>
    </row>
    <row r="20" spans="1:14" ht="15" x14ac:dyDescent="0.25">
      <c r="A20" s="205">
        <v>12</v>
      </c>
      <c r="B20" s="206"/>
      <c r="C20" s="266"/>
      <c r="D20" s="205"/>
      <c r="E20" s="205"/>
      <c r="F20" s="205"/>
      <c r="G20" s="205"/>
      <c r="H20" s="205"/>
      <c r="I20" s="205"/>
      <c r="J20" s="205"/>
      <c r="K20" s="205"/>
      <c r="L20" s="205"/>
      <c r="M20" s="267" t="str">
        <f t="shared" si="0"/>
        <v/>
      </c>
      <c r="N20" s="197"/>
    </row>
    <row r="21" spans="1:14" ht="15" x14ac:dyDescent="0.25">
      <c r="A21" s="205">
        <v>13</v>
      </c>
      <c r="B21" s="206"/>
      <c r="C21" s="266"/>
      <c r="D21" s="205"/>
      <c r="E21" s="205"/>
      <c r="F21" s="205"/>
      <c r="G21" s="205"/>
      <c r="H21" s="205"/>
      <c r="I21" s="205"/>
      <c r="J21" s="205"/>
      <c r="K21" s="205"/>
      <c r="L21" s="205"/>
      <c r="M21" s="267" t="str">
        <f t="shared" si="0"/>
        <v/>
      </c>
      <c r="N21" s="197"/>
    </row>
    <row r="22" spans="1:14" ht="15" x14ac:dyDescent="0.25">
      <c r="A22" s="205">
        <v>14</v>
      </c>
      <c r="B22" s="206"/>
      <c r="C22" s="266"/>
      <c r="D22" s="205"/>
      <c r="E22" s="205"/>
      <c r="F22" s="205"/>
      <c r="G22" s="205"/>
      <c r="H22" s="205"/>
      <c r="I22" s="205"/>
      <c r="J22" s="205"/>
      <c r="K22" s="205"/>
      <c r="L22" s="205"/>
      <c r="M22" s="267" t="str">
        <f t="shared" si="0"/>
        <v/>
      </c>
      <c r="N22" s="197"/>
    </row>
    <row r="23" spans="1:14" ht="15" x14ac:dyDescent="0.25">
      <c r="A23" s="205">
        <v>15</v>
      </c>
      <c r="B23" s="206"/>
      <c r="C23" s="266"/>
      <c r="D23" s="205"/>
      <c r="E23" s="205"/>
      <c r="F23" s="205"/>
      <c r="G23" s="205"/>
      <c r="H23" s="205"/>
      <c r="I23" s="205"/>
      <c r="J23" s="205"/>
      <c r="K23" s="205"/>
      <c r="L23" s="205"/>
      <c r="M23" s="267" t="str">
        <f t="shared" si="0"/>
        <v/>
      </c>
      <c r="N23" s="197"/>
    </row>
    <row r="24" spans="1:14" ht="15" x14ac:dyDescent="0.25">
      <c r="A24" s="205">
        <v>16</v>
      </c>
      <c r="B24" s="206"/>
      <c r="C24" s="266"/>
      <c r="D24" s="205"/>
      <c r="E24" s="205"/>
      <c r="F24" s="205"/>
      <c r="G24" s="205"/>
      <c r="H24" s="205"/>
      <c r="I24" s="205"/>
      <c r="J24" s="205"/>
      <c r="K24" s="205"/>
      <c r="L24" s="205"/>
      <c r="M24" s="267" t="str">
        <f t="shared" si="0"/>
        <v/>
      </c>
      <c r="N24" s="197"/>
    </row>
    <row r="25" spans="1:14" ht="15" x14ac:dyDescent="0.25">
      <c r="A25" s="205">
        <v>17</v>
      </c>
      <c r="B25" s="206"/>
      <c r="C25" s="266"/>
      <c r="D25" s="205"/>
      <c r="E25" s="205"/>
      <c r="F25" s="205"/>
      <c r="G25" s="205"/>
      <c r="H25" s="205"/>
      <c r="I25" s="205"/>
      <c r="J25" s="205"/>
      <c r="K25" s="205"/>
      <c r="L25" s="205"/>
      <c r="M25" s="267" t="str">
        <f t="shared" si="0"/>
        <v/>
      </c>
      <c r="N25" s="197"/>
    </row>
    <row r="26" spans="1:14" ht="15" x14ac:dyDescent="0.25">
      <c r="A26" s="205">
        <v>18</v>
      </c>
      <c r="B26" s="206"/>
      <c r="C26" s="266"/>
      <c r="D26" s="205"/>
      <c r="E26" s="205"/>
      <c r="F26" s="205"/>
      <c r="G26" s="205"/>
      <c r="H26" s="205"/>
      <c r="I26" s="205"/>
      <c r="J26" s="205"/>
      <c r="K26" s="205"/>
      <c r="L26" s="205"/>
      <c r="M26" s="267" t="str">
        <f t="shared" si="0"/>
        <v/>
      </c>
      <c r="N26" s="197"/>
    </row>
    <row r="27" spans="1:14" ht="15" x14ac:dyDescent="0.25">
      <c r="A27" s="205">
        <v>19</v>
      </c>
      <c r="B27" s="206"/>
      <c r="C27" s="266"/>
      <c r="D27" s="205"/>
      <c r="E27" s="205"/>
      <c r="F27" s="205"/>
      <c r="G27" s="205"/>
      <c r="H27" s="205"/>
      <c r="I27" s="205"/>
      <c r="J27" s="205"/>
      <c r="K27" s="205"/>
      <c r="L27" s="205"/>
      <c r="M27" s="267" t="str">
        <f t="shared" si="0"/>
        <v/>
      </c>
      <c r="N27" s="197"/>
    </row>
    <row r="28" spans="1:14" ht="15" x14ac:dyDescent="0.25">
      <c r="A28" s="205">
        <v>20</v>
      </c>
      <c r="B28" s="206"/>
      <c r="C28" s="266"/>
      <c r="D28" s="205"/>
      <c r="E28" s="205"/>
      <c r="F28" s="205"/>
      <c r="G28" s="205"/>
      <c r="H28" s="205"/>
      <c r="I28" s="205"/>
      <c r="J28" s="205"/>
      <c r="K28" s="205"/>
      <c r="L28" s="205"/>
      <c r="M28" s="267" t="str">
        <f t="shared" si="0"/>
        <v/>
      </c>
      <c r="N28" s="197"/>
    </row>
    <row r="29" spans="1:14" ht="15" x14ac:dyDescent="0.25">
      <c r="A29" s="205">
        <v>21</v>
      </c>
      <c r="B29" s="206"/>
      <c r="C29" s="266"/>
      <c r="D29" s="205"/>
      <c r="E29" s="205"/>
      <c r="F29" s="205"/>
      <c r="G29" s="205"/>
      <c r="H29" s="205"/>
      <c r="I29" s="205"/>
      <c r="J29" s="205"/>
      <c r="K29" s="205"/>
      <c r="L29" s="205"/>
      <c r="M29" s="267" t="str">
        <f t="shared" si="0"/>
        <v/>
      </c>
      <c r="N29" s="197"/>
    </row>
    <row r="30" spans="1:14" ht="15" x14ac:dyDescent="0.25">
      <c r="A30" s="205">
        <v>22</v>
      </c>
      <c r="B30" s="206"/>
      <c r="C30" s="266"/>
      <c r="D30" s="205"/>
      <c r="E30" s="205"/>
      <c r="F30" s="205"/>
      <c r="G30" s="205"/>
      <c r="H30" s="205"/>
      <c r="I30" s="205"/>
      <c r="J30" s="205"/>
      <c r="K30" s="205"/>
      <c r="L30" s="205"/>
      <c r="M30" s="267" t="str">
        <f t="shared" si="0"/>
        <v/>
      </c>
      <c r="N30" s="197"/>
    </row>
    <row r="31" spans="1:14" ht="15" x14ac:dyDescent="0.25">
      <c r="A31" s="205">
        <v>23</v>
      </c>
      <c r="B31" s="206"/>
      <c r="C31" s="266"/>
      <c r="D31" s="205"/>
      <c r="E31" s="205"/>
      <c r="F31" s="205"/>
      <c r="G31" s="205"/>
      <c r="H31" s="205"/>
      <c r="I31" s="205"/>
      <c r="J31" s="205"/>
      <c r="K31" s="205"/>
      <c r="L31" s="205"/>
      <c r="M31" s="267" t="str">
        <f t="shared" si="0"/>
        <v/>
      </c>
      <c r="N31" s="197"/>
    </row>
    <row r="32" spans="1:14" ht="15" x14ac:dyDescent="0.25">
      <c r="A32" s="205">
        <v>24</v>
      </c>
      <c r="B32" s="206"/>
      <c r="C32" s="266"/>
      <c r="D32" s="205"/>
      <c r="E32" s="205"/>
      <c r="F32" s="205"/>
      <c r="G32" s="205"/>
      <c r="H32" s="205"/>
      <c r="I32" s="205"/>
      <c r="J32" s="205"/>
      <c r="K32" s="205"/>
      <c r="L32" s="205"/>
      <c r="M32" s="267" t="str">
        <f t="shared" si="0"/>
        <v/>
      </c>
      <c r="N32" s="197"/>
    </row>
    <row r="33" spans="1:14" ht="15" x14ac:dyDescent="0.25">
      <c r="A33" s="268" t="s">
        <v>266</v>
      </c>
      <c r="B33" s="206"/>
      <c r="C33" s="266"/>
      <c r="D33" s="205"/>
      <c r="E33" s="205"/>
      <c r="F33" s="205"/>
      <c r="G33" s="205"/>
      <c r="H33" s="205"/>
      <c r="I33" s="205"/>
      <c r="J33" s="205"/>
      <c r="K33" s="205"/>
      <c r="L33" s="205"/>
      <c r="M33" s="267" t="str">
        <f t="shared" si="0"/>
        <v/>
      </c>
      <c r="N33" s="197"/>
    </row>
    <row r="34" spans="1:14" s="212" customFormat="1" x14ac:dyDescent="0.2"/>
    <row r="37" spans="1:14" s="21" customFormat="1" ht="15" x14ac:dyDescent="0.3">
      <c r="B37" s="207" t="s">
        <v>96</v>
      </c>
    </row>
    <row r="38" spans="1:14" s="21" customFormat="1" ht="15" x14ac:dyDescent="0.3">
      <c r="B38" s="207"/>
    </row>
    <row r="39" spans="1:14" s="21" customFormat="1" ht="15" x14ac:dyDescent="0.3">
      <c r="C39" s="209"/>
      <c r="D39" s="208"/>
      <c r="E39" s="208"/>
      <c r="H39" s="209"/>
      <c r="I39" s="209"/>
      <c r="J39" s="208"/>
      <c r="K39" s="208"/>
      <c r="L39" s="208"/>
    </row>
    <row r="40" spans="1:14" s="21" customFormat="1" ht="15" x14ac:dyDescent="0.3">
      <c r="C40" s="210" t="s">
        <v>256</v>
      </c>
      <c r="D40" s="208"/>
      <c r="E40" s="208"/>
      <c r="H40" s="207" t="s">
        <v>307</v>
      </c>
      <c r="M40" s="208"/>
    </row>
    <row r="41" spans="1:14" s="21" customFormat="1" ht="15" x14ac:dyDescent="0.3">
      <c r="C41" s="210" t="s">
        <v>127</v>
      </c>
      <c r="D41" s="208"/>
      <c r="E41" s="208"/>
      <c r="H41" s="211" t="s">
        <v>257</v>
      </c>
      <c r="M41" s="208"/>
    </row>
    <row r="42" spans="1:14" ht="15" x14ac:dyDescent="0.3">
      <c r="C42" s="210"/>
      <c r="F42" s="211"/>
      <c r="J42" s="213"/>
      <c r="K42" s="213"/>
      <c r="L42" s="213"/>
      <c r="M42" s="213"/>
    </row>
    <row r="43" spans="1:14" ht="15" x14ac:dyDescent="0.3">
      <c r="C43" s="210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224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225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226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227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5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260</v>
      </c>
      <c r="B1" s="249"/>
      <c r="C1" s="413" t="s">
        <v>97</v>
      </c>
      <c r="D1" s="413"/>
      <c r="E1" s="114"/>
    </row>
    <row r="2" spans="1:12" s="6" customFormat="1" x14ac:dyDescent="0.3">
      <c r="A2" s="77" t="s">
        <v>128</v>
      </c>
      <c r="B2" s="249"/>
      <c r="C2" s="414" t="s">
        <v>623</v>
      </c>
      <c r="D2" s="415"/>
      <c r="E2" s="114"/>
    </row>
    <row r="3" spans="1:12" s="6" customFormat="1" x14ac:dyDescent="0.3">
      <c r="A3" s="77"/>
      <c r="B3" s="249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0"/>
      <c r="C4" s="77"/>
      <c r="D4" s="77"/>
      <c r="E4" s="109"/>
      <c r="L4" s="6"/>
    </row>
    <row r="5" spans="1:12" s="2" customFormat="1" x14ac:dyDescent="0.3">
      <c r="A5" s="120" t="str">
        <f>'ფორმა N1'!D4</f>
        <v>საქართველოს კონსერვატიული პარტია</v>
      </c>
      <c r="B5" s="251"/>
      <c r="C5" s="59"/>
      <c r="D5" s="59"/>
      <c r="E5" s="109"/>
    </row>
    <row r="6" spans="1:12" s="2" customFormat="1" x14ac:dyDescent="0.3">
      <c r="A6" s="78"/>
      <c r="B6" s="250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237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36">
        <v>1</v>
      </c>
      <c r="B9" s="236" t="s">
        <v>65</v>
      </c>
      <c r="C9" s="86">
        <f>SUM(C10,C26)</f>
        <v>12300</v>
      </c>
      <c r="D9" s="86">
        <f>SUM(D10,D26)</f>
        <v>11300</v>
      </c>
      <c r="E9" s="114"/>
    </row>
    <row r="10" spans="1:12" s="7" customFormat="1" x14ac:dyDescent="0.3">
      <c r="A10" s="88">
        <v>1.1000000000000001</v>
      </c>
      <c r="B10" s="88" t="s">
        <v>69</v>
      </c>
      <c r="C10" s="86">
        <f>C11+C12</f>
        <v>11300</v>
      </c>
      <c r="D10" s="86">
        <f>SUM(D11,D12,D16,D19,D24,D25)</f>
        <v>11300</v>
      </c>
      <c r="E10" s="114"/>
    </row>
    <row r="11" spans="1:12" s="9" customFormat="1" ht="18" x14ac:dyDescent="0.3">
      <c r="A11" s="89" t="s">
        <v>30</v>
      </c>
      <c r="B11" s="89" t="s">
        <v>68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296</v>
      </c>
      <c r="C12" s="108">
        <f>C13+C14+C15+C16+C17+C18</f>
        <v>11300</v>
      </c>
      <c r="D12" s="108">
        <v>11300</v>
      </c>
      <c r="E12" s="114"/>
    </row>
    <row r="13" spans="1:12" s="3" customFormat="1" x14ac:dyDescent="0.3">
      <c r="A13" s="98" t="s">
        <v>70</v>
      </c>
      <c r="B13" s="98" t="s">
        <v>299</v>
      </c>
      <c r="C13" s="8">
        <v>11300</v>
      </c>
      <c r="D13" s="8">
        <v>11300</v>
      </c>
      <c r="E13" s="114"/>
    </row>
    <row r="14" spans="1:12" s="3" customFormat="1" x14ac:dyDescent="0.3">
      <c r="A14" s="98" t="s">
        <v>472</v>
      </c>
      <c r="B14" s="98" t="s">
        <v>471</v>
      </c>
      <c r="C14" s="8"/>
      <c r="D14" s="8"/>
      <c r="E14" s="114"/>
    </row>
    <row r="15" spans="1:12" s="3" customFormat="1" x14ac:dyDescent="0.3">
      <c r="A15" s="98" t="s">
        <v>473</v>
      </c>
      <c r="B15" s="98" t="s">
        <v>86</v>
      </c>
      <c r="C15" s="8"/>
      <c r="D15" s="8"/>
      <c r="E15" s="114"/>
      <c r="I15" s="108">
        <f>I16+I17+I18+I19+I20+I21</f>
        <v>0</v>
      </c>
    </row>
    <row r="16" spans="1:12" s="3" customFormat="1" x14ac:dyDescent="0.3">
      <c r="A16" s="89" t="s">
        <v>71</v>
      </c>
      <c r="B16" s="89" t="s">
        <v>72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73</v>
      </c>
      <c r="B17" s="98" t="s">
        <v>75</v>
      </c>
      <c r="C17" s="8"/>
      <c r="D17" s="8"/>
      <c r="E17" s="114"/>
    </row>
    <row r="18" spans="1:5" s="3" customFormat="1" ht="30" x14ac:dyDescent="0.3">
      <c r="A18" s="98" t="s">
        <v>74</v>
      </c>
      <c r="B18" s="98" t="s">
        <v>98</v>
      </c>
      <c r="C18" s="8"/>
      <c r="D18" s="8"/>
      <c r="E18" s="114"/>
    </row>
    <row r="19" spans="1:5" s="3" customFormat="1" x14ac:dyDescent="0.3">
      <c r="A19" s="89" t="s">
        <v>76</v>
      </c>
      <c r="B19" s="89" t="s">
        <v>393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77</v>
      </c>
      <c r="B20" s="98" t="s">
        <v>78</v>
      </c>
      <c r="C20" s="8"/>
      <c r="D20" s="8"/>
      <c r="E20" s="114"/>
    </row>
    <row r="21" spans="1:5" s="3" customFormat="1" ht="30" x14ac:dyDescent="0.3">
      <c r="A21" s="98" t="s">
        <v>81</v>
      </c>
      <c r="B21" s="98" t="s">
        <v>79</v>
      </c>
      <c r="C21" s="8"/>
      <c r="D21" s="8"/>
      <c r="E21" s="114"/>
    </row>
    <row r="22" spans="1:5" s="3" customFormat="1" x14ac:dyDescent="0.3">
      <c r="A22" s="98" t="s">
        <v>82</v>
      </c>
      <c r="B22" s="98" t="s">
        <v>80</v>
      </c>
      <c r="C22" s="8"/>
      <c r="D22" s="8"/>
      <c r="E22" s="114"/>
    </row>
    <row r="23" spans="1:5" s="3" customFormat="1" x14ac:dyDescent="0.3">
      <c r="A23" s="98" t="s">
        <v>83</v>
      </c>
      <c r="B23" s="98" t="s">
        <v>416</v>
      </c>
      <c r="C23" s="8"/>
      <c r="D23" s="8"/>
      <c r="E23" s="114"/>
    </row>
    <row r="24" spans="1:5" s="3" customFormat="1" x14ac:dyDescent="0.3">
      <c r="A24" s="89" t="s">
        <v>84</v>
      </c>
      <c r="B24" s="89" t="s">
        <v>417</v>
      </c>
      <c r="C24" s="270"/>
      <c r="D24" s="8"/>
      <c r="E24" s="114"/>
    </row>
    <row r="25" spans="1:5" s="3" customFormat="1" x14ac:dyDescent="0.3">
      <c r="A25" s="89" t="s">
        <v>239</v>
      </c>
      <c r="B25" s="89" t="s">
        <v>423</v>
      </c>
      <c r="C25" s="8"/>
      <c r="D25" s="8"/>
      <c r="E25" s="114"/>
    </row>
    <row r="26" spans="1:5" x14ac:dyDescent="0.3">
      <c r="A26" s="88">
        <v>1.2</v>
      </c>
      <c r="B26" s="88" t="s">
        <v>85</v>
      </c>
      <c r="C26" s="86">
        <f>SUM(C27,C35)</f>
        <v>1000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299</v>
      </c>
      <c r="C27" s="108">
        <f>SUM(C28:C30)</f>
        <v>1000</v>
      </c>
      <c r="D27" s="108">
        <f>SUM(D28:D30)</f>
        <v>0</v>
      </c>
      <c r="E27" s="114"/>
    </row>
    <row r="28" spans="1:5" x14ac:dyDescent="0.3">
      <c r="A28" s="244" t="s">
        <v>87</v>
      </c>
      <c r="B28" s="244" t="s">
        <v>297</v>
      </c>
      <c r="C28" s="8"/>
      <c r="D28" s="8"/>
      <c r="E28" s="114"/>
    </row>
    <row r="29" spans="1:5" x14ac:dyDescent="0.3">
      <c r="A29" s="244" t="s">
        <v>88</v>
      </c>
      <c r="B29" s="244" t="s">
        <v>300</v>
      </c>
      <c r="C29" s="8"/>
      <c r="D29" s="8"/>
      <c r="E29" s="114"/>
    </row>
    <row r="30" spans="1:5" x14ac:dyDescent="0.3">
      <c r="A30" s="244" t="s">
        <v>425</v>
      </c>
      <c r="B30" s="244" t="s">
        <v>298</v>
      </c>
      <c r="C30" s="8">
        <v>1000</v>
      </c>
      <c r="D30" s="8">
        <v>0</v>
      </c>
      <c r="E30" s="114"/>
    </row>
    <row r="31" spans="1:5" x14ac:dyDescent="0.3">
      <c r="A31" s="89" t="s">
        <v>33</v>
      </c>
      <c r="B31" s="89" t="s">
        <v>471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44" t="s">
        <v>12</v>
      </c>
      <c r="B32" s="244" t="s">
        <v>474</v>
      </c>
      <c r="C32" s="8"/>
      <c r="D32" s="8"/>
      <c r="E32" s="114"/>
    </row>
    <row r="33" spans="1:9" x14ac:dyDescent="0.3">
      <c r="A33" s="244" t="s">
        <v>13</v>
      </c>
      <c r="B33" s="244" t="s">
        <v>475</v>
      </c>
      <c r="C33" s="8"/>
      <c r="D33" s="8"/>
      <c r="E33" s="114"/>
    </row>
    <row r="34" spans="1:9" x14ac:dyDescent="0.3">
      <c r="A34" s="244" t="s">
        <v>269</v>
      </c>
      <c r="B34" s="244" t="s">
        <v>476</v>
      </c>
      <c r="C34" s="8"/>
      <c r="D34" s="8"/>
      <c r="E34" s="114"/>
    </row>
    <row r="35" spans="1:9" s="23" customFormat="1" x14ac:dyDescent="0.3">
      <c r="A35" s="89" t="s">
        <v>34</v>
      </c>
      <c r="B35" s="257" t="s">
        <v>422</v>
      </c>
      <c r="C35" s="8"/>
      <c r="D35" s="8"/>
    </row>
    <row r="36" spans="1:9" s="2" customFormat="1" x14ac:dyDescent="0.3">
      <c r="A36" s="1"/>
      <c r="B36" s="252"/>
      <c r="E36" s="5"/>
    </row>
    <row r="37" spans="1:9" s="2" customFormat="1" x14ac:dyDescent="0.3">
      <c r="B37" s="25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96</v>
      </c>
      <c r="B40" s="252"/>
      <c r="E40" s="5"/>
    </row>
    <row r="41" spans="1:9" s="2" customFormat="1" x14ac:dyDescent="0.3">
      <c r="B41" s="252"/>
      <c r="E41"/>
      <c r="F41"/>
      <c r="G41"/>
      <c r="H41"/>
      <c r="I41"/>
    </row>
    <row r="42" spans="1:9" s="2" customFormat="1" x14ac:dyDescent="0.3">
      <c r="B42" s="252"/>
      <c r="D42" s="12"/>
      <c r="E42"/>
      <c r="F42"/>
      <c r="G42"/>
      <c r="H42"/>
      <c r="I42"/>
    </row>
    <row r="43" spans="1:9" s="2" customFormat="1" x14ac:dyDescent="0.3">
      <c r="A43"/>
      <c r="B43" s="254" t="s">
        <v>420</v>
      </c>
      <c r="D43" s="12"/>
      <c r="E43"/>
      <c r="F43"/>
      <c r="G43"/>
      <c r="H43"/>
      <c r="I43"/>
    </row>
    <row r="44" spans="1:9" s="2" customFormat="1" x14ac:dyDescent="0.3">
      <c r="A44"/>
      <c r="B44" s="252" t="s">
        <v>258</v>
      </c>
      <c r="D44" s="12"/>
      <c r="E44"/>
      <c r="F44"/>
      <c r="G44"/>
      <c r="H44"/>
      <c r="I44"/>
    </row>
    <row r="45" spans="1:9" customFormat="1" ht="12.75" x14ac:dyDescent="0.2">
      <c r="B45" s="255" t="s">
        <v>127</v>
      </c>
    </row>
    <row r="46" spans="1:9" customFormat="1" ht="12.75" x14ac:dyDescent="0.2">
      <c r="B46" s="25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382</v>
      </c>
      <c r="B1" s="233"/>
      <c r="C1" s="413" t="s">
        <v>97</v>
      </c>
      <c r="D1" s="413"/>
      <c r="E1" s="92"/>
    </row>
    <row r="2" spans="1:5" s="6" customFormat="1" x14ac:dyDescent="0.3">
      <c r="A2" s="75" t="s">
        <v>383</v>
      </c>
      <c r="B2" s="233"/>
      <c r="C2" s="411" t="s">
        <v>623</v>
      </c>
      <c r="D2" s="412"/>
      <c r="E2" s="92"/>
    </row>
    <row r="3" spans="1:5" s="6" customFormat="1" x14ac:dyDescent="0.3">
      <c r="A3" s="75" t="s">
        <v>384</v>
      </c>
      <c r="B3" s="233"/>
      <c r="C3" s="234"/>
      <c r="D3" s="234"/>
      <c r="E3" s="92"/>
    </row>
    <row r="4" spans="1:5" s="6" customFormat="1" x14ac:dyDescent="0.3">
      <c r="A4" s="77" t="s">
        <v>128</v>
      </c>
      <c r="B4" s="233"/>
      <c r="C4" s="234"/>
      <c r="D4" s="234"/>
      <c r="E4" s="92"/>
    </row>
    <row r="5" spans="1:5" s="6" customFormat="1" x14ac:dyDescent="0.3">
      <c r="A5" s="77"/>
      <c r="B5" s="233"/>
      <c r="C5" s="234"/>
      <c r="D5" s="234"/>
      <c r="E5" s="92"/>
    </row>
    <row r="6" spans="1:5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 x14ac:dyDescent="0.3">
      <c r="A7" s="235" t="str">
        <f>'ფორმა N1'!D4</f>
        <v>საქართველოს კონსერვატიული პარტია</v>
      </c>
      <c r="B7" s="81"/>
      <c r="C7" s="82"/>
      <c r="D7" s="82"/>
      <c r="E7" s="93"/>
    </row>
    <row r="8" spans="1:5" x14ac:dyDescent="0.3">
      <c r="A8" s="78"/>
      <c r="B8" s="78"/>
      <c r="C8" s="77"/>
      <c r="D8" s="77"/>
      <c r="E8" s="93"/>
    </row>
    <row r="9" spans="1:5" s="6" customFormat="1" x14ac:dyDescent="0.3">
      <c r="A9" s="233"/>
      <c r="B9" s="233"/>
      <c r="C9" s="79"/>
      <c r="D9" s="79"/>
      <c r="E9" s="92"/>
    </row>
    <row r="10" spans="1:5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 x14ac:dyDescent="0.2">
      <c r="A11" s="236">
        <v>1</v>
      </c>
      <c r="B11" s="236" t="s">
        <v>57</v>
      </c>
      <c r="C11" s="83">
        <f>SUM(C12,C15,C55,C58,C59,C60,C78)</f>
        <v>0</v>
      </c>
      <c r="D11" s="83">
        <f>SUM(D12,D15,D55,D58,D59,D60,D66,D74,D75)</f>
        <v>0</v>
      </c>
      <c r="E11" s="237"/>
    </row>
    <row r="12" spans="1:5" s="9" customFormat="1" ht="18" x14ac:dyDescent="0.2">
      <c r="A12" s="88">
        <v>1.1000000000000001</v>
      </c>
      <c r="B12" s="88" t="s">
        <v>58</v>
      </c>
      <c r="C12" s="84">
        <f>SUM(C13:C14)</f>
        <v>0</v>
      </c>
      <c r="D12" s="84">
        <f>SUM(D13:D14)</f>
        <v>0</v>
      </c>
      <c r="E12" s="94"/>
    </row>
    <row r="13" spans="1:5" s="10" customFormat="1" x14ac:dyDescent="0.2">
      <c r="A13" s="89" t="s">
        <v>30</v>
      </c>
      <c r="B13" s="89" t="s">
        <v>59</v>
      </c>
      <c r="C13" s="4"/>
      <c r="D13" s="4"/>
      <c r="E13" s="95"/>
    </row>
    <row r="14" spans="1:5" s="3" customFormat="1" x14ac:dyDescent="0.2">
      <c r="A14" s="89" t="s">
        <v>31</v>
      </c>
      <c r="B14" s="89" t="s">
        <v>0</v>
      </c>
      <c r="C14" s="4"/>
      <c r="D14" s="4"/>
      <c r="E14" s="96"/>
    </row>
    <row r="15" spans="1:5" s="7" customFormat="1" x14ac:dyDescent="0.2">
      <c r="A15" s="88">
        <v>1.2</v>
      </c>
      <c r="B15" s="88" t="s">
        <v>60</v>
      </c>
      <c r="C15" s="85">
        <f>SUM(C16,C19,C31,C32,C33,C34,C37,C38,C45:C49,C53,C54)</f>
        <v>0</v>
      </c>
      <c r="D15" s="85">
        <f>SUM(D16,D19,D31,D32,D33,D34,D37,D38,D45:D49,D53,D54)</f>
        <v>0</v>
      </c>
      <c r="E15" s="237"/>
    </row>
    <row r="16" spans="1:5" s="3" customFormat="1" x14ac:dyDescent="0.2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 x14ac:dyDescent="0.2">
      <c r="A17" s="98" t="s">
        <v>87</v>
      </c>
      <c r="B17" s="98" t="s">
        <v>61</v>
      </c>
      <c r="C17" s="4"/>
      <c r="D17" s="238"/>
      <c r="E17" s="96"/>
    </row>
    <row r="18" spans="1:6" s="3" customFormat="1" x14ac:dyDescent="0.2">
      <c r="A18" s="98" t="s">
        <v>88</v>
      </c>
      <c r="B18" s="98" t="s">
        <v>62</v>
      </c>
      <c r="C18" s="4"/>
      <c r="D18" s="238"/>
      <c r="E18" s="96"/>
    </row>
    <row r="19" spans="1:6" s="3" customFormat="1" x14ac:dyDescent="0.2">
      <c r="A19" s="89" t="s">
        <v>33</v>
      </c>
      <c r="B19" s="89" t="s">
        <v>2</v>
      </c>
      <c r="C19" s="84">
        <f>SUM(C20:C25,C30)</f>
        <v>0</v>
      </c>
      <c r="D19" s="84">
        <f>SUM(D20:D25,D30)</f>
        <v>0</v>
      </c>
      <c r="E19" s="239"/>
      <c r="F19" s="240"/>
    </row>
    <row r="20" spans="1:6" s="243" customFormat="1" ht="30" x14ac:dyDescent="0.2">
      <c r="A20" s="98" t="s">
        <v>12</v>
      </c>
      <c r="B20" s="98" t="s">
        <v>238</v>
      </c>
      <c r="C20" s="241"/>
      <c r="D20" s="38"/>
      <c r="E20" s="242"/>
    </row>
    <row r="21" spans="1:6" s="243" customFormat="1" x14ac:dyDescent="0.2">
      <c r="A21" s="98" t="s">
        <v>13</v>
      </c>
      <c r="B21" s="98" t="s">
        <v>14</v>
      </c>
      <c r="C21" s="241"/>
      <c r="D21" s="39"/>
      <c r="E21" s="242"/>
    </row>
    <row r="22" spans="1:6" s="243" customFormat="1" ht="30" x14ac:dyDescent="0.2">
      <c r="A22" s="98" t="s">
        <v>269</v>
      </c>
      <c r="B22" s="98" t="s">
        <v>22</v>
      </c>
      <c r="C22" s="241"/>
      <c r="D22" s="40"/>
      <c r="E22" s="242"/>
    </row>
    <row r="23" spans="1:6" s="243" customFormat="1" ht="16.5" customHeight="1" x14ac:dyDescent="0.2">
      <c r="A23" s="98" t="s">
        <v>270</v>
      </c>
      <c r="B23" s="98" t="s">
        <v>15</v>
      </c>
      <c r="C23" s="241"/>
      <c r="D23" s="40"/>
      <c r="E23" s="242"/>
    </row>
    <row r="24" spans="1:6" s="243" customFormat="1" ht="16.5" customHeight="1" x14ac:dyDescent="0.2">
      <c r="A24" s="98" t="s">
        <v>271</v>
      </c>
      <c r="B24" s="98" t="s">
        <v>16</v>
      </c>
      <c r="C24" s="241"/>
      <c r="D24" s="40"/>
      <c r="E24" s="242"/>
    </row>
    <row r="25" spans="1:6" s="243" customFormat="1" ht="16.5" customHeight="1" x14ac:dyDescent="0.2">
      <c r="A25" s="98" t="s">
        <v>272</v>
      </c>
      <c r="B25" s="98" t="s">
        <v>17</v>
      </c>
      <c r="C25" s="84">
        <f>SUM(C26:C29)</f>
        <v>0</v>
      </c>
      <c r="D25" s="84">
        <f>SUM(D26:D29)</f>
        <v>0</v>
      </c>
      <c r="E25" s="242"/>
    </row>
    <row r="26" spans="1:6" s="243" customFormat="1" ht="16.5" customHeight="1" x14ac:dyDescent="0.2">
      <c r="A26" s="244" t="s">
        <v>273</v>
      </c>
      <c r="B26" s="244" t="s">
        <v>18</v>
      </c>
      <c r="C26" s="241"/>
      <c r="D26" s="40"/>
      <c r="E26" s="242"/>
    </row>
    <row r="27" spans="1:6" s="243" customFormat="1" ht="16.5" customHeight="1" x14ac:dyDescent="0.2">
      <c r="A27" s="244" t="s">
        <v>274</v>
      </c>
      <c r="B27" s="244" t="s">
        <v>19</v>
      </c>
      <c r="C27" s="241"/>
      <c r="D27" s="40"/>
      <c r="E27" s="242"/>
    </row>
    <row r="28" spans="1:6" s="243" customFormat="1" ht="16.5" customHeight="1" x14ac:dyDescent="0.2">
      <c r="A28" s="244" t="s">
        <v>275</v>
      </c>
      <c r="B28" s="244" t="s">
        <v>20</v>
      </c>
      <c r="C28" s="241"/>
      <c r="D28" s="40"/>
      <c r="E28" s="242"/>
    </row>
    <row r="29" spans="1:6" s="243" customFormat="1" ht="16.5" customHeight="1" x14ac:dyDescent="0.2">
      <c r="A29" s="244" t="s">
        <v>276</v>
      </c>
      <c r="B29" s="244" t="s">
        <v>23</v>
      </c>
      <c r="C29" s="241"/>
      <c r="D29" s="41"/>
      <c r="E29" s="242"/>
    </row>
    <row r="30" spans="1:6" s="243" customFormat="1" ht="16.5" customHeight="1" x14ac:dyDescent="0.2">
      <c r="A30" s="98" t="s">
        <v>277</v>
      </c>
      <c r="B30" s="98" t="s">
        <v>21</v>
      </c>
      <c r="C30" s="241"/>
      <c r="D30" s="41"/>
      <c r="E30" s="242"/>
    </row>
    <row r="31" spans="1:6" s="3" customFormat="1" ht="16.5" customHeight="1" x14ac:dyDescent="0.2">
      <c r="A31" s="89" t="s">
        <v>34</v>
      </c>
      <c r="B31" s="89" t="s">
        <v>3</v>
      </c>
      <c r="C31" s="4"/>
      <c r="D31" s="238"/>
      <c r="E31" s="239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38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38"/>
      <c r="E33" s="96"/>
    </row>
    <row r="34" spans="1:5" s="3" customFormat="1" x14ac:dyDescent="0.2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 x14ac:dyDescent="0.2">
      <c r="A35" s="98" t="s">
        <v>278</v>
      </c>
      <c r="B35" s="98" t="s">
        <v>56</v>
      </c>
      <c r="C35" s="4"/>
      <c r="D35" s="238"/>
      <c r="E35" s="96"/>
    </row>
    <row r="36" spans="1:5" s="3" customFormat="1" ht="16.5" customHeight="1" x14ac:dyDescent="0.2">
      <c r="A36" s="98" t="s">
        <v>279</v>
      </c>
      <c r="B36" s="98" t="s">
        <v>55</v>
      </c>
      <c r="C36" s="4"/>
      <c r="D36" s="238"/>
      <c r="E36" s="96"/>
    </row>
    <row r="37" spans="1:5" s="3" customFormat="1" ht="16.5" customHeight="1" x14ac:dyDescent="0.2">
      <c r="A37" s="89" t="s">
        <v>38</v>
      </c>
      <c r="B37" s="89" t="s">
        <v>49</v>
      </c>
      <c r="C37" s="4"/>
      <c r="D37" s="238"/>
      <c r="E37" s="96"/>
    </row>
    <row r="38" spans="1:5" s="3" customFormat="1" ht="16.5" customHeight="1" x14ac:dyDescent="0.2">
      <c r="A38" s="89" t="s">
        <v>39</v>
      </c>
      <c r="B38" s="89" t="s">
        <v>385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 x14ac:dyDescent="0.2">
      <c r="A39" s="17" t="s">
        <v>337</v>
      </c>
      <c r="B39" s="17" t="s">
        <v>341</v>
      </c>
      <c r="C39" s="4"/>
      <c r="D39" s="238"/>
      <c r="E39" s="96"/>
    </row>
    <row r="40" spans="1:5" s="3" customFormat="1" ht="16.5" customHeight="1" x14ac:dyDescent="0.2">
      <c r="A40" s="17" t="s">
        <v>338</v>
      </c>
      <c r="B40" s="17" t="s">
        <v>342</v>
      </c>
      <c r="C40" s="4"/>
      <c r="D40" s="238"/>
      <c r="E40" s="96"/>
    </row>
    <row r="41" spans="1:5" s="3" customFormat="1" ht="16.5" customHeight="1" x14ac:dyDescent="0.2">
      <c r="A41" s="17" t="s">
        <v>339</v>
      </c>
      <c r="B41" s="17" t="s">
        <v>345</v>
      </c>
      <c r="C41" s="4"/>
      <c r="D41" s="238"/>
      <c r="E41" s="96"/>
    </row>
    <row r="42" spans="1:5" s="3" customFormat="1" ht="16.5" customHeight="1" x14ac:dyDescent="0.2">
      <c r="A42" s="17" t="s">
        <v>344</v>
      </c>
      <c r="B42" s="17" t="s">
        <v>346</v>
      </c>
      <c r="C42" s="4"/>
      <c r="D42" s="238"/>
      <c r="E42" s="96"/>
    </row>
    <row r="43" spans="1:5" s="3" customFormat="1" ht="16.5" customHeight="1" x14ac:dyDescent="0.2">
      <c r="A43" s="17" t="s">
        <v>347</v>
      </c>
      <c r="B43" s="17" t="s">
        <v>464</v>
      </c>
      <c r="C43" s="4"/>
      <c r="D43" s="238"/>
      <c r="E43" s="96"/>
    </row>
    <row r="44" spans="1:5" s="3" customFormat="1" ht="16.5" customHeight="1" x14ac:dyDescent="0.2">
      <c r="A44" s="17" t="s">
        <v>465</v>
      </c>
      <c r="B44" s="17" t="s">
        <v>343</v>
      </c>
      <c r="C44" s="4"/>
      <c r="D44" s="238"/>
      <c r="E44" s="96"/>
    </row>
    <row r="45" spans="1:5" s="3" customFormat="1" ht="30" x14ac:dyDescent="0.2">
      <c r="A45" s="89" t="s">
        <v>40</v>
      </c>
      <c r="B45" s="89" t="s">
        <v>28</v>
      </c>
      <c r="C45" s="4"/>
      <c r="D45" s="238"/>
      <c r="E45" s="96"/>
    </row>
    <row r="46" spans="1:5" s="3" customFormat="1" ht="16.5" customHeight="1" x14ac:dyDescent="0.2">
      <c r="A46" s="89" t="s">
        <v>41</v>
      </c>
      <c r="B46" s="89" t="s">
        <v>24</v>
      </c>
      <c r="C46" s="4"/>
      <c r="D46" s="238"/>
      <c r="E46" s="96"/>
    </row>
    <row r="47" spans="1:5" s="3" customFormat="1" ht="16.5" customHeight="1" x14ac:dyDescent="0.2">
      <c r="A47" s="89" t="s">
        <v>42</v>
      </c>
      <c r="B47" s="89" t="s">
        <v>25</v>
      </c>
      <c r="C47" s="4"/>
      <c r="D47" s="238"/>
      <c r="E47" s="96"/>
    </row>
    <row r="48" spans="1:5" s="3" customFormat="1" ht="16.5" customHeight="1" x14ac:dyDescent="0.2">
      <c r="A48" s="89" t="s">
        <v>43</v>
      </c>
      <c r="B48" s="89" t="s">
        <v>26</v>
      </c>
      <c r="C48" s="4"/>
      <c r="D48" s="238"/>
      <c r="E48" s="96"/>
    </row>
    <row r="49" spans="1:6" s="3" customFormat="1" ht="16.5" customHeight="1" x14ac:dyDescent="0.2">
      <c r="A49" s="89" t="s">
        <v>44</v>
      </c>
      <c r="B49" s="89" t="s">
        <v>386</v>
      </c>
      <c r="C49" s="84">
        <f>SUM(C50:C52)</f>
        <v>0</v>
      </c>
      <c r="D49" s="84">
        <f>SUM(D50:D52)</f>
        <v>0</v>
      </c>
      <c r="E49" s="96"/>
    </row>
    <row r="50" spans="1:6" s="3" customFormat="1" ht="16.5" customHeight="1" x14ac:dyDescent="0.2">
      <c r="A50" s="98" t="s">
        <v>352</v>
      </c>
      <c r="B50" s="98" t="s">
        <v>355</v>
      </c>
      <c r="C50" s="4"/>
      <c r="D50" s="238"/>
      <c r="E50" s="96"/>
    </row>
    <row r="51" spans="1:6" s="3" customFormat="1" ht="16.5" customHeight="1" x14ac:dyDescent="0.2">
      <c r="A51" s="98" t="s">
        <v>353</v>
      </c>
      <c r="B51" s="98" t="s">
        <v>354</v>
      </c>
      <c r="C51" s="4"/>
      <c r="D51" s="238"/>
      <c r="E51" s="96"/>
    </row>
    <row r="52" spans="1:6" s="3" customFormat="1" ht="16.5" customHeight="1" x14ac:dyDescent="0.2">
      <c r="A52" s="98" t="s">
        <v>356</v>
      </c>
      <c r="B52" s="98" t="s">
        <v>357</v>
      </c>
      <c r="C52" s="4"/>
      <c r="D52" s="238"/>
      <c r="E52" s="96"/>
    </row>
    <row r="53" spans="1:6" s="3" customFormat="1" x14ac:dyDescent="0.2">
      <c r="A53" s="89" t="s">
        <v>45</v>
      </c>
      <c r="B53" s="89" t="s">
        <v>29</v>
      </c>
      <c r="C53" s="4"/>
      <c r="D53" s="238"/>
      <c r="E53" s="96"/>
    </row>
    <row r="54" spans="1:6" s="3" customFormat="1" ht="16.5" customHeight="1" x14ac:dyDescent="0.2">
      <c r="A54" s="89" t="s">
        <v>46</v>
      </c>
      <c r="B54" s="89" t="s">
        <v>6</v>
      </c>
      <c r="C54" s="4"/>
      <c r="D54" s="238"/>
      <c r="E54" s="239"/>
      <c r="F54" s="240"/>
    </row>
    <row r="55" spans="1:6" s="3" customFormat="1" ht="30" x14ac:dyDescent="0.2">
      <c r="A55" s="88">
        <v>1.3</v>
      </c>
      <c r="B55" s="88" t="s">
        <v>390</v>
      </c>
      <c r="C55" s="85">
        <f>SUM(C56:C57)</f>
        <v>0</v>
      </c>
      <c r="D55" s="85">
        <f>SUM(D56:D57)</f>
        <v>0</v>
      </c>
      <c r="E55" s="239"/>
      <c r="F55" s="240"/>
    </row>
    <row r="56" spans="1:6" s="3" customFormat="1" ht="30" x14ac:dyDescent="0.2">
      <c r="A56" s="89" t="s">
        <v>50</v>
      </c>
      <c r="B56" s="89" t="s">
        <v>48</v>
      </c>
      <c r="C56" s="4"/>
      <c r="D56" s="238"/>
      <c r="E56" s="239"/>
      <c r="F56" s="240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38"/>
      <c r="E57" s="239"/>
      <c r="F57" s="240"/>
    </row>
    <row r="58" spans="1:6" s="3" customFormat="1" x14ac:dyDescent="0.2">
      <c r="A58" s="88">
        <v>1.4</v>
      </c>
      <c r="B58" s="88" t="s">
        <v>392</v>
      </c>
      <c r="C58" s="4"/>
      <c r="D58" s="238"/>
      <c r="E58" s="239"/>
      <c r="F58" s="240"/>
    </row>
    <row r="59" spans="1:6" s="243" customFormat="1" x14ac:dyDescent="0.2">
      <c r="A59" s="88">
        <v>1.5</v>
      </c>
      <c r="B59" s="88" t="s">
        <v>7</v>
      </c>
      <c r="C59" s="241"/>
      <c r="D59" s="40"/>
      <c r="E59" s="242"/>
    </row>
    <row r="60" spans="1:6" s="243" customFormat="1" x14ac:dyDescent="0.3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2"/>
    </row>
    <row r="61" spans="1:6" s="243" customFormat="1" x14ac:dyDescent="0.2">
      <c r="A61" s="89" t="s">
        <v>285</v>
      </c>
      <c r="B61" s="46" t="s">
        <v>52</v>
      </c>
      <c r="C61" s="241"/>
      <c r="D61" s="40"/>
      <c r="E61" s="242"/>
    </row>
    <row r="62" spans="1:6" s="243" customFormat="1" ht="30" x14ac:dyDescent="0.2">
      <c r="A62" s="89" t="s">
        <v>286</v>
      </c>
      <c r="B62" s="46" t="s">
        <v>54</v>
      </c>
      <c r="C62" s="241"/>
      <c r="D62" s="40"/>
      <c r="E62" s="242"/>
    </row>
    <row r="63" spans="1:6" s="243" customFormat="1" x14ac:dyDescent="0.2">
      <c r="A63" s="89" t="s">
        <v>287</v>
      </c>
      <c r="B63" s="46" t="s">
        <v>53</v>
      </c>
      <c r="C63" s="40"/>
      <c r="D63" s="40"/>
      <c r="E63" s="242"/>
    </row>
    <row r="64" spans="1:6" s="243" customFormat="1" x14ac:dyDescent="0.2">
      <c r="A64" s="89" t="s">
        <v>288</v>
      </c>
      <c r="B64" s="46" t="s">
        <v>27</v>
      </c>
      <c r="C64" s="241"/>
      <c r="D64" s="40"/>
      <c r="E64" s="242"/>
    </row>
    <row r="65" spans="1:5" s="243" customFormat="1" x14ac:dyDescent="0.2">
      <c r="A65" s="89" t="s">
        <v>323</v>
      </c>
      <c r="B65" s="46" t="s">
        <v>324</v>
      </c>
      <c r="C65" s="241"/>
      <c r="D65" s="40"/>
      <c r="E65" s="242"/>
    </row>
    <row r="66" spans="1:5" x14ac:dyDescent="0.3">
      <c r="A66" s="236">
        <v>2</v>
      </c>
      <c r="B66" s="236" t="s">
        <v>387</v>
      </c>
      <c r="C66" s="245"/>
      <c r="D66" s="86">
        <f>SUM(D67:D73)</f>
        <v>0</v>
      </c>
      <c r="E66" s="97"/>
    </row>
    <row r="67" spans="1:5" x14ac:dyDescent="0.3">
      <c r="A67" s="99">
        <v>2.1</v>
      </c>
      <c r="B67" s="246" t="s">
        <v>89</v>
      </c>
      <c r="C67" s="247"/>
      <c r="D67" s="22"/>
      <c r="E67" s="97"/>
    </row>
    <row r="68" spans="1:5" x14ac:dyDescent="0.3">
      <c r="A68" s="99">
        <v>2.2000000000000002</v>
      </c>
      <c r="B68" s="246" t="s">
        <v>388</v>
      </c>
      <c r="C68" s="247"/>
      <c r="D68" s="22"/>
      <c r="E68" s="97"/>
    </row>
    <row r="69" spans="1:5" x14ac:dyDescent="0.3">
      <c r="A69" s="99">
        <v>2.2999999999999998</v>
      </c>
      <c r="B69" s="246" t="s">
        <v>93</v>
      </c>
      <c r="C69" s="247"/>
      <c r="D69" s="22"/>
      <c r="E69" s="97"/>
    </row>
    <row r="70" spans="1:5" x14ac:dyDescent="0.3">
      <c r="A70" s="99">
        <v>2.4</v>
      </c>
      <c r="B70" s="246" t="s">
        <v>92</v>
      </c>
      <c r="C70" s="247"/>
      <c r="D70" s="22"/>
      <c r="E70" s="97"/>
    </row>
    <row r="71" spans="1:5" x14ac:dyDescent="0.3">
      <c r="A71" s="99">
        <v>2.5</v>
      </c>
      <c r="B71" s="246" t="s">
        <v>389</v>
      </c>
      <c r="C71" s="247"/>
      <c r="D71" s="22"/>
      <c r="E71" s="97"/>
    </row>
    <row r="72" spans="1:5" x14ac:dyDescent="0.3">
      <c r="A72" s="99">
        <v>2.6</v>
      </c>
      <c r="B72" s="246" t="s">
        <v>90</v>
      </c>
      <c r="C72" s="247"/>
      <c r="D72" s="22"/>
      <c r="E72" s="97"/>
    </row>
    <row r="73" spans="1:5" x14ac:dyDescent="0.3">
      <c r="A73" s="99">
        <v>2.7</v>
      </c>
      <c r="B73" s="246" t="s">
        <v>91</v>
      </c>
      <c r="C73" s="248"/>
      <c r="D73" s="22"/>
      <c r="E73" s="97"/>
    </row>
    <row r="74" spans="1:5" x14ac:dyDescent="0.3">
      <c r="A74" s="236">
        <v>3</v>
      </c>
      <c r="B74" s="236" t="s">
        <v>421</v>
      </c>
      <c r="C74" s="86"/>
      <c r="D74" s="22"/>
      <c r="E74" s="97"/>
    </row>
    <row r="75" spans="1:5" x14ac:dyDescent="0.3">
      <c r="A75" s="236">
        <v>4</v>
      </c>
      <c r="B75" s="236" t="s">
        <v>240</v>
      </c>
      <c r="C75" s="86"/>
      <c r="D75" s="86">
        <f>SUM(D76:D77)</f>
        <v>0</v>
      </c>
      <c r="E75" s="97"/>
    </row>
    <row r="76" spans="1:5" x14ac:dyDescent="0.3">
      <c r="A76" s="99">
        <v>4.0999999999999996</v>
      </c>
      <c r="B76" s="99" t="s">
        <v>241</v>
      </c>
      <c r="C76" s="247"/>
      <c r="D76" s="8"/>
      <c r="E76" s="97"/>
    </row>
    <row r="77" spans="1:5" x14ac:dyDescent="0.3">
      <c r="A77" s="99">
        <v>4.2</v>
      </c>
      <c r="B77" s="99" t="s">
        <v>242</v>
      </c>
      <c r="C77" s="248"/>
      <c r="D77" s="8"/>
      <c r="E77" s="97"/>
    </row>
    <row r="78" spans="1:5" x14ac:dyDescent="0.3">
      <c r="A78" s="236">
        <v>5</v>
      </c>
      <c r="B78" s="236" t="s">
        <v>267</v>
      </c>
      <c r="C78" s="272"/>
      <c r="D78" s="248"/>
      <c r="E78" s="97"/>
    </row>
    <row r="79" spans="1:5" x14ac:dyDescent="0.3">
      <c r="B79" s="44"/>
    </row>
    <row r="80" spans="1:5" x14ac:dyDescent="0.3">
      <c r="A80" s="416" t="s">
        <v>466</v>
      </c>
      <c r="B80" s="416"/>
      <c r="C80" s="416"/>
      <c r="D80" s="416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96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418</v>
      </c>
      <c r="D86" s="12"/>
      <c r="E86"/>
      <c r="F86"/>
      <c r="G86"/>
      <c r="H86"/>
      <c r="I86"/>
    </row>
    <row r="87" spans="1:9" x14ac:dyDescent="0.3">
      <c r="A87"/>
      <c r="B87" s="2" t="s">
        <v>419</v>
      </c>
      <c r="D87" s="12"/>
      <c r="E87"/>
      <c r="F87"/>
      <c r="G87"/>
      <c r="H87"/>
      <c r="I87"/>
    </row>
    <row r="88" spans="1:9" customFormat="1" ht="12.75" x14ac:dyDescent="0.2">
      <c r="B88" s="66" t="s">
        <v>127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topLeftCell="A25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290</v>
      </c>
      <c r="B1" s="115"/>
      <c r="C1" s="413" t="s">
        <v>97</v>
      </c>
      <c r="D1" s="413"/>
      <c r="E1" s="154"/>
    </row>
    <row r="2" spans="1:12" x14ac:dyDescent="0.3">
      <c r="A2" s="77" t="s">
        <v>128</v>
      </c>
      <c r="B2" s="115"/>
      <c r="C2" s="411" t="s">
        <v>623</v>
      </c>
      <c r="D2" s="412"/>
      <c r="E2" s="154"/>
    </row>
    <row r="3" spans="1:12" x14ac:dyDescent="0.3">
      <c r="A3" s="77"/>
      <c r="B3" s="115"/>
      <c r="C3" s="365"/>
      <c r="D3" s="365"/>
      <c r="E3" s="154"/>
    </row>
    <row r="4" spans="1:12" s="2" customFormat="1" x14ac:dyDescent="0.3">
      <c r="A4" s="78" t="s">
        <v>262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საქართველოს კონსერვატიული პარტია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64"/>
      <c r="B7" s="364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397">
        <f>SUM(C10,C13,C53,C56,C57,C58,C75)</f>
        <v>14204.38</v>
      </c>
      <c r="D9" s="397">
        <f>SUM(D10,D13,D53,D56,D57,D58,D64,D71,D72)</f>
        <v>14129.38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375</v>
      </c>
      <c r="D10" s="85">
        <f>SUM(D11:D12)</f>
        <v>300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>
        <v>375</v>
      </c>
      <c r="D11" s="34">
        <v>300</v>
      </c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396">
        <f>SUM(C14,C17,C29:C32,C35,C36,C43,C44,C45,C46,C47,C51,C52)</f>
        <v>13829.38</v>
      </c>
      <c r="D13" s="396">
        <f>SUM(D14,D17,D29:D32,D35,D36,D43,D44,D45,D46,D47,D51,D52)</f>
        <v>13829.38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4540</v>
      </c>
      <c r="D14" s="84">
        <f>SUM(D15:D16)</f>
        <v>4540</v>
      </c>
      <c r="E14" s="154"/>
    </row>
    <row r="15" spans="1:12" ht="17.25" customHeight="1" x14ac:dyDescent="0.3">
      <c r="A15" s="17" t="s">
        <v>87</v>
      </c>
      <c r="B15" s="17" t="s">
        <v>61</v>
      </c>
      <c r="C15" s="35">
        <v>4540</v>
      </c>
      <c r="D15" s="36">
        <v>4540</v>
      </c>
      <c r="E15" s="154"/>
    </row>
    <row r="16" spans="1:12" ht="17.25" customHeight="1" x14ac:dyDescent="0.3">
      <c r="A16" s="17" t="s">
        <v>88</v>
      </c>
      <c r="B16" s="17" t="s">
        <v>62</v>
      </c>
      <c r="C16" s="35"/>
      <c r="D16" s="36"/>
      <c r="E16" s="154"/>
    </row>
    <row r="17" spans="1:9" x14ac:dyDescent="0.3">
      <c r="A17" s="16" t="s">
        <v>33</v>
      </c>
      <c r="B17" s="16" t="s">
        <v>2</v>
      </c>
      <c r="C17" s="393">
        <f>SUM(C18:C23,C28)</f>
        <v>833.48</v>
      </c>
      <c r="D17" s="393">
        <f>SUM(D18:D23,D28)</f>
        <v>833.48</v>
      </c>
      <c r="E17" s="154"/>
    </row>
    <row r="18" spans="1:9" ht="30" x14ac:dyDescent="0.3">
      <c r="A18" s="17" t="s">
        <v>12</v>
      </c>
      <c r="B18" s="17" t="s">
        <v>238</v>
      </c>
      <c r="C18" s="37"/>
      <c r="D18" s="38"/>
      <c r="E18" s="154"/>
    </row>
    <row r="19" spans="1:9" x14ac:dyDescent="0.3">
      <c r="A19" s="17" t="s">
        <v>13</v>
      </c>
      <c r="B19" s="17" t="s">
        <v>14</v>
      </c>
      <c r="C19" s="37"/>
      <c r="D19" s="39"/>
      <c r="E19" s="154"/>
    </row>
    <row r="20" spans="1:9" ht="30" x14ac:dyDescent="0.3">
      <c r="A20" s="17" t="s">
        <v>269</v>
      </c>
      <c r="B20" s="17" t="s">
        <v>22</v>
      </c>
      <c r="C20" s="37"/>
      <c r="D20" s="40"/>
      <c r="E20" s="154"/>
    </row>
    <row r="21" spans="1:9" x14ac:dyDescent="0.3">
      <c r="A21" s="17" t="s">
        <v>270</v>
      </c>
      <c r="B21" s="17" t="s">
        <v>15</v>
      </c>
      <c r="C21" s="37">
        <v>400.4</v>
      </c>
      <c r="D21" s="40">
        <v>400.4</v>
      </c>
      <c r="E21" s="154"/>
    </row>
    <row r="22" spans="1:9" x14ac:dyDescent="0.3">
      <c r="A22" s="17" t="s">
        <v>271</v>
      </c>
      <c r="B22" s="17" t="s">
        <v>16</v>
      </c>
      <c r="C22" s="37"/>
      <c r="D22" s="40"/>
      <c r="E22" s="154"/>
    </row>
    <row r="23" spans="1:9" x14ac:dyDescent="0.3">
      <c r="A23" s="17" t="s">
        <v>272</v>
      </c>
      <c r="B23" s="17" t="s">
        <v>17</v>
      </c>
      <c r="C23" s="118">
        <f>SUM(C24:C27)</f>
        <v>433.08000000000004</v>
      </c>
      <c r="D23" s="118">
        <v>433.08</v>
      </c>
      <c r="E23" s="154"/>
      <c r="I23" s="37">
        <v>22</v>
      </c>
    </row>
    <row r="24" spans="1:9" ht="16.5" customHeight="1" x14ac:dyDescent="0.3">
      <c r="A24" s="18" t="s">
        <v>273</v>
      </c>
      <c r="B24" s="18" t="s">
        <v>18</v>
      </c>
      <c r="C24" s="37">
        <v>284.18</v>
      </c>
      <c r="D24" s="40">
        <v>284.18</v>
      </c>
      <c r="E24" s="154"/>
    </row>
    <row r="25" spans="1:9" ht="16.5" customHeight="1" x14ac:dyDescent="0.3">
      <c r="A25" s="18" t="s">
        <v>274</v>
      </c>
      <c r="B25" s="18" t="s">
        <v>19</v>
      </c>
      <c r="C25" s="37">
        <v>126.9</v>
      </c>
      <c r="D25" s="40">
        <v>126.9</v>
      </c>
      <c r="E25" s="154"/>
    </row>
    <row r="26" spans="1:9" ht="16.5" customHeight="1" x14ac:dyDescent="0.3">
      <c r="A26" s="18" t="s">
        <v>275</v>
      </c>
      <c r="B26" s="18" t="s">
        <v>20</v>
      </c>
      <c r="C26" s="37"/>
      <c r="D26" s="40"/>
      <c r="E26" s="154"/>
    </row>
    <row r="27" spans="1:9" ht="16.5" customHeight="1" x14ac:dyDescent="0.3">
      <c r="A27" s="18" t="s">
        <v>276</v>
      </c>
      <c r="B27" s="18" t="s">
        <v>593</v>
      </c>
      <c r="C27" s="37">
        <v>22</v>
      </c>
      <c r="D27" s="37">
        <v>22</v>
      </c>
      <c r="E27" s="154"/>
    </row>
    <row r="28" spans="1:9" x14ac:dyDescent="0.3">
      <c r="A28" s="17" t="s">
        <v>277</v>
      </c>
      <c r="B28" s="17" t="s">
        <v>21</v>
      </c>
      <c r="C28" s="37"/>
      <c r="D28" s="41"/>
      <c r="E28" s="154"/>
    </row>
    <row r="29" spans="1:9" x14ac:dyDescent="0.3">
      <c r="A29" s="16" t="s">
        <v>34</v>
      </c>
      <c r="B29" s="16" t="s">
        <v>3</v>
      </c>
      <c r="C29" s="33"/>
      <c r="D29" s="34"/>
      <c r="E29" s="154"/>
    </row>
    <row r="30" spans="1:9" x14ac:dyDescent="0.3">
      <c r="A30" s="16" t="s">
        <v>35</v>
      </c>
      <c r="B30" s="16" t="s">
        <v>4</v>
      </c>
      <c r="C30" s="33"/>
      <c r="D30" s="34"/>
      <c r="E30" s="154"/>
    </row>
    <row r="31" spans="1:9" x14ac:dyDescent="0.3">
      <c r="A31" s="16" t="s">
        <v>36</v>
      </c>
      <c r="B31" s="16" t="s">
        <v>5</v>
      </c>
      <c r="C31" s="33"/>
      <c r="D31" s="34"/>
      <c r="E31" s="154"/>
    </row>
    <row r="32" spans="1:9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278</v>
      </c>
      <c r="B33" s="17" t="s">
        <v>56</v>
      </c>
      <c r="C33" s="33"/>
      <c r="D33" s="34"/>
      <c r="E33" s="154"/>
    </row>
    <row r="34" spans="1:5" x14ac:dyDescent="0.3">
      <c r="A34" s="17" t="s">
        <v>279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95">
        <v>11.9</v>
      </c>
      <c r="D35" s="394">
        <v>11.9</v>
      </c>
      <c r="E35" s="154"/>
    </row>
    <row r="36" spans="1:5" x14ac:dyDescent="0.3">
      <c r="A36" s="16" t="s">
        <v>39</v>
      </c>
      <c r="B36" s="16" t="s">
        <v>340</v>
      </c>
      <c r="C36" s="84">
        <f>C37+C39+C38+C40+C41</f>
        <v>3485</v>
      </c>
      <c r="D36" s="84">
        <f>SUM(D37:D42)</f>
        <v>3485</v>
      </c>
      <c r="E36" s="154"/>
    </row>
    <row r="37" spans="1:5" x14ac:dyDescent="0.3">
      <c r="A37" s="17" t="s">
        <v>337</v>
      </c>
      <c r="B37" s="17" t="s">
        <v>341</v>
      </c>
      <c r="C37" s="33"/>
      <c r="D37" s="33"/>
      <c r="E37" s="154"/>
    </row>
    <row r="38" spans="1:5" x14ac:dyDescent="0.3">
      <c r="A38" s="17" t="s">
        <v>338</v>
      </c>
      <c r="B38" s="17" t="s">
        <v>572</v>
      </c>
      <c r="C38" s="33">
        <v>3485</v>
      </c>
      <c r="D38" s="33">
        <v>3485</v>
      </c>
      <c r="E38" s="154"/>
    </row>
    <row r="39" spans="1:5" x14ac:dyDescent="0.3">
      <c r="A39" s="17" t="s">
        <v>339</v>
      </c>
      <c r="B39" s="17" t="s">
        <v>345</v>
      </c>
      <c r="C39" s="33"/>
      <c r="D39" s="34"/>
      <c r="E39" s="154"/>
    </row>
    <row r="40" spans="1:5" x14ac:dyDescent="0.3">
      <c r="A40" s="17" t="s">
        <v>344</v>
      </c>
      <c r="B40" s="17" t="s">
        <v>346</v>
      </c>
      <c r="C40" s="33"/>
      <c r="D40" s="34"/>
      <c r="E40" s="154"/>
    </row>
    <row r="41" spans="1:5" x14ac:dyDescent="0.3">
      <c r="A41" s="17" t="s">
        <v>347</v>
      </c>
      <c r="B41" s="17" t="s">
        <v>464</v>
      </c>
      <c r="C41" s="33"/>
      <c r="D41" s="34"/>
      <c r="E41" s="154"/>
    </row>
    <row r="42" spans="1:5" x14ac:dyDescent="0.3">
      <c r="A42" s="17" t="s">
        <v>465</v>
      </c>
      <c r="B42" s="17" t="s">
        <v>619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284</v>
      </c>
      <c r="C47" s="84">
        <f>SUM(C48:C50)</f>
        <v>4120</v>
      </c>
      <c r="D47" s="84">
        <f>SUM(D48:D50)</f>
        <v>4120</v>
      </c>
      <c r="E47" s="154"/>
    </row>
    <row r="48" spans="1:5" x14ac:dyDescent="0.3">
      <c r="A48" s="98" t="s">
        <v>352</v>
      </c>
      <c r="B48" s="98" t="s">
        <v>355</v>
      </c>
      <c r="C48" s="33">
        <v>4120</v>
      </c>
      <c r="D48" s="34">
        <v>4120</v>
      </c>
      <c r="E48" s="154"/>
    </row>
    <row r="49" spans="1:5" x14ac:dyDescent="0.3">
      <c r="A49" s="98" t="s">
        <v>353</v>
      </c>
      <c r="B49" s="98" t="s">
        <v>354</v>
      </c>
      <c r="C49" s="33"/>
      <c r="D49" s="34"/>
      <c r="E49" s="154"/>
    </row>
    <row r="50" spans="1:5" x14ac:dyDescent="0.3">
      <c r="A50" s="98" t="s">
        <v>356</v>
      </c>
      <c r="B50" s="98" t="s">
        <v>357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620</v>
      </c>
      <c r="C52" s="33">
        <v>839</v>
      </c>
      <c r="D52" s="34">
        <v>839</v>
      </c>
      <c r="E52" s="154"/>
    </row>
    <row r="53" spans="1:5" ht="30" x14ac:dyDescent="0.3">
      <c r="A53" s="14">
        <v>1.3</v>
      </c>
      <c r="B53" s="88" t="s">
        <v>390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392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285</v>
      </c>
      <c r="B59" s="46" t="s">
        <v>52</v>
      </c>
      <c r="C59" s="37"/>
      <c r="D59" s="40"/>
      <c r="E59" s="154"/>
    </row>
    <row r="60" spans="1:5" ht="30" x14ac:dyDescent="0.3">
      <c r="A60" s="16" t="s">
        <v>286</v>
      </c>
      <c r="B60" s="46" t="s">
        <v>54</v>
      </c>
      <c r="C60" s="37"/>
      <c r="D60" s="40"/>
      <c r="E60" s="154"/>
    </row>
    <row r="61" spans="1:5" x14ac:dyDescent="0.3">
      <c r="A61" s="16" t="s">
        <v>287</v>
      </c>
      <c r="B61" s="46" t="s">
        <v>53</v>
      </c>
      <c r="C61" s="40"/>
      <c r="D61" s="40"/>
      <c r="E61" s="154"/>
    </row>
    <row r="62" spans="1:5" x14ac:dyDescent="0.3">
      <c r="A62" s="16" t="s">
        <v>288</v>
      </c>
      <c r="B62" s="46" t="s">
        <v>27</v>
      </c>
      <c r="C62" s="37"/>
      <c r="D62" s="40"/>
      <c r="E62" s="154"/>
    </row>
    <row r="63" spans="1:5" x14ac:dyDescent="0.3">
      <c r="A63" s="16" t="s">
        <v>323</v>
      </c>
      <c r="B63" s="216" t="s">
        <v>324</v>
      </c>
      <c r="C63" s="37"/>
      <c r="D63" s="217"/>
      <c r="E63" s="154"/>
    </row>
    <row r="64" spans="1:5" x14ac:dyDescent="0.3">
      <c r="A64" s="13">
        <v>2</v>
      </c>
      <c r="B64" s="47" t="s">
        <v>95</v>
      </c>
      <c r="C64" s="275"/>
      <c r="D64" s="119">
        <f>SUM(D65:D70)</f>
        <v>0</v>
      </c>
      <c r="E64" s="154"/>
    </row>
    <row r="65" spans="1:5" x14ac:dyDescent="0.3">
      <c r="A65" s="15">
        <v>2.1</v>
      </c>
      <c r="B65" s="48" t="s">
        <v>89</v>
      </c>
      <c r="C65" s="275"/>
      <c r="D65" s="42"/>
      <c r="E65" s="154"/>
    </row>
    <row r="66" spans="1:5" x14ac:dyDescent="0.3">
      <c r="A66" s="15">
        <v>2.2000000000000002</v>
      </c>
      <c r="B66" s="48" t="s">
        <v>93</v>
      </c>
      <c r="C66" s="277"/>
      <c r="D66" s="43"/>
      <c r="E66" s="154"/>
    </row>
    <row r="67" spans="1:5" x14ac:dyDescent="0.3">
      <c r="A67" s="15">
        <v>2.2999999999999998</v>
      </c>
      <c r="B67" s="48" t="s">
        <v>92</v>
      </c>
      <c r="C67" s="277"/>
      <c r="D67" s="43"/>
      <c r="E67" s="154"/>
    </row>
    <row r="68" spans="1:5" x14ac:dyDescent="0.3">
      <c r="A68" s="15">
        <v>2.4</v>
      </c>
      <c r="B68" s="48" t="s">
        <v>94</v>
      </c>
      <c r="C68" s="277"/>
      <c r="D68" s="43"/>
      <c r="E68" s="154"/>
    </row>
    <row r="69" spans="1:5" x14ac:dyDescent="0.3">
      <c r="A69" s="15">
        <v>2.5</v>
      </c>
      <c r="B69" s="48" t="s">
        <v>90</v>
      </c>
      <c r="C69" s="277"/>
      <c r="D69" s="43"/>
      <c r="E69" s="154"/>
    </row>
    <row r="70" spans="1:5" x14ac:dyDescent="0.3">
      <c r="A70" s="15">
        <v>2.6</v>
      </c>
      <c r="B70" s="48" t="s">
        <v>91</v>
      </c>
      <c r="C70" s="277"/>
      <c r="D70" s="43"/>
      <c r="E70" s="154"/>
    </row>
    <row r="71" spans="1:5" s="2" customFormat="1" x14ac:dyDescent="0.3">
      <c r="A71" s="13">
        <v>3</v>
      </c>
      <c r="B71" s="273" t="s">
        <v>421</v>
      </c>
      <c r="C71" s="276"/>
      <c r="D71" s="274"/>
      <c r="E71" s="106"/>
    </row>
    <row r="72" spans="1:5" s="2" customFormat="1" x14ac:dyDescent="0.3">
      <c r="A72" s="13">
        <v>4</v>
      </c>
      <c r="B72" s="13" t="s">
        <v>240</v>
      </c>
      <c r="C72" s="276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241</v>
      </c>
      <c r="C73" s="8"/>
      <c r="D73" s="8"/>
      <c r="E73" s="106"/>
    </row>
    <row r="74" spans="1:5" s="2" customFormat="1" x14ac:dyDescent="0.3">
      <c r="A74" s="15">
        <v>4.2</v>
      </c>
      <c r="B74" s="15" t="s">
        <v>242</v>
      </c>
      <c r="C74" s="8"/>
      <c r="D74" s="8"/>
      <c r="E74" s="106"/>
    </row>
    <row r="75" spans="1:5" s="2" customFormat="1" x14ac:dyDescent="0.3">
      <c r="A75" s="13">
        <v>5</v>
      </c>
      <c r="B75" s="271" t="s">
        <v>267</v>
      </c>
      <c r="C75" s="8"/>
      <c r="D75" s="86"/>
      <c r="E75" s="106"/>
    </row>
    <row r="76" spans="1:5" s="2" customFormat="1" x14ac:dyDescent="0.3">
      <c r="A76" s="374"/>
      <c r="B76" s="374"/>
      <c r="C76" s="12"/>
      <c r="D76" s="12"/>
      <c r="E76" s="106"/>
    </row>
    <row r="77" spans="1:5" s="2" customFormat="1" x14ac:dyDescent="0.3">
      <c r="A77" s="416" t="s">
        <v>466</v>
      </c>
      <c r="B77" s="416"/>
      <c r="C77" s="416"/>
      <c r="D77" s="416"/>
      <c r="E77" s="106"/>
    </row>
    <row r="78" spans="1:5" s="2" customFormat="1" x14ac:dyDescent="0.3">
      <c r="A78" s="374"/>
      <c r="B78" s="374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467</v>
      </c>
      <c r="D83" s="12"/>
      <c r="E83"/>
      <c r="F83"/>
      <c r="G83"/>
      <c r="H83"/>
      <c r="I83"/>
    </row>
    <row r="84" spans="1:9" s="2" customFormat="1" x14ac:dyDescent="0.3">
      <c r="A84"/>
      <c r="B84" s="417" t="s">
        <v>468</v>
      </c>
      <c r="C84" s="417"/>
      <c r="D84" s="417"/>
      <c r="E84"/>
      <c r="F84"/>
      <c r="G84"/>
      <c r="H84"/>
      <c r="I84"/>
    </row>
    <row r="85" spans="1:9" customFormat="1" ht="12.75" x14ac:dyDescent="0.2">
      <c r="B85" s="66" t="s">
        <v>469</v>
      </c>
    </row>
    <row r="86" spans="1:9" s="2" customFormat="1" x14ac:dyDescent="0.3">
      <c r="A86" s="11"/>
      <c r="B86" s="417" t="s">
        <v>470</v>
      </c>
      <c r="C86" s="417"/>
      <c r="D86" s="417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321</v>
      </c>
      <c r="B1" s="78"/>
      <c r="C1" s="413" t="s">
        <v>97</v>
      </c>
      <c r="D1" s="413"/>
      <c r="E1" s="92"/>
    </row>
    <row r="2" spans="1:5" s="6" customFormat="1" x14ac:dyDescent="0.3">
      <c r="A2" s="75" t="s">
        <v>315</v>
      </c>
      <c r="B2" s="78"/>
      <c r="C2" s="411" t="s">
        <v>623</v>
      </c>
      <c r="D2" s="411"/>
      <c r="E2" s="92"/>
    </row>
    <row r="3" spans="1:5" s="6" customFormat="1" x14ac:dyDescent="0.3">
      <c r="A3" s="77" t="s">
        <v>128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საქართველოს კონსერვატიული პარტია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320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316</v>
      </c>
      <c r="B10" s="99"/>
      <c r="C10" s="4"/>
      <c r="D10" s="4"/>
      <c r="E10" s="94"/>
    </row>
    <row r="11" spans="1:5" s="10" customFormat="1" x14ac:dyDescent="0.2">
      <c r="A11" s="99" t="s">
        <v>317</v>
      </c>
      <c r="B11" s="99"/>
      <c r="C11" s="4"/>
      <c r="D11" s="4"/>
      <c r="E11" s="95"/>
    </row>
    <row r="12" spans="1:5" s="10" customFormat="1" x14ac:dyDescent="0.2">
      <c r="A12" s="88" t="s">
        <v>266</v>
      </c>
      <c r="B12" s="88"/>
      <c r="C12" s="4"/>
      <c r="D12" s="4"/>
      <c r="E12" s="95"/>
    </row>
    <row r="13" spans="1:5" s="10" customFormat="1" x14ac:dyDescent="0.2">
      <c r="A13" s="88" t="s">
        <v>266</v>
      </c>
      <c r="B13" s="88"/>
      <c r="C13" s="4"/>
      <c r="D13" s="4"/>
      <c r="E13" s="95"/>
    </row>
    <row r="14" spans="1:5" s="10" customFormat="1" x14ac:dyDescent="0.2">
      <c r="A14" s="88" t="s">
        <v>266</v>
      </c>
      <c r="B14" s="88"/>
      <c r="C14" s="4"/>
      <c r="D14" s="4"/>
      <c r="E14" s="95"/>
    </row>
    <row r="15" spans="1:5" s="10" customFormat="1" x14ac:dyDescent="0.2">
      <c r="A15" s="88" t="s">
        <v>266</v>
      </c>
      <c r="B15" s="88"/>
      <c r="C15" s="4"/>
      <c r="D15" s="4"/>
      <c r="E15" s="95"/>
    </row>
    <row r="16" spans="1:5" s="10" customFormat="1" x14ac:dyDescent="0.2">
      <c r="A16" s="88" t="s">
        <v>266</v>
      </c>
      <c r="B16" s="88"/>
      <c r="C16" s="4"/>
      <c r="D16" s="4"/>
      <c r="E16" s="95"/>
    </row>
    <row r="17" spans="1:5" s="10" customFormat="1" ht="36.75" customHeight="1" x14ac:dyDescent="0.2">
      <c r="A17" s="99" t="s">
        <v>318</v>
      </c>
      <c r="B17" s="88" t="s">
        <v>621</v>
      </c>
      <c r="C17" s="4">
        <v>839</v>
      </c>
      <c r="D17" s="4">
        <v>839</v>
      </c>
      <c r="E17" s="95"/>
    </row>
    <row r="18" spans="1:5" s="10" customFormat="1" ht="36.75" customHeight="1" x14ac:dyDescent="0.2">
      <c r="A18" s="99" t="s">
        <v>319</v>
      </c>
      <c r="B18" s="88"/>
      <c r="C18" s="4"/>
      <c r="D18" s="4"/>
      <c r="E18" s="95"/>
    </row>
    <row r="19" spans="1:5" s="10" customFormat="1" x14ac:dyDescent="0.2">
      <c r="A19" s="88" t="s">
        <v>266</v>
      </c>
      <c r="B19" s="88"/>
      <c r="C19" s="4"/>
      <c r="D19" s="4"/>
      <c r="E19" s="95"/>
    </row>
    <row r="20" spans="1:5" s="10" customFormat="1" x14ac:dyDescent="0.2">
      <c r="A20" s="88" t="s">
        <v>266</v>
      </c>
      <c r="B20" s="88"/>
      <c r="C20" s="4"/>
      <c r="D20" s="4"/>
      <c r="E20" s="95"/>
    </row>
    <row r="21" spans="1:5" s="10" customFormat="1" x14ac:dyDescent="0.2">
      <c r="A21" s="88" t="s">
        <v>266</v>
      </c>
      <c r="B21" s="88"/>
      <c r="C21" s="4"/>
      <c r="D21" s="4"/>
      <c r="E21" s="95"/>
    </row>
    <row r="22" spans="1:5" s="10" customFormat="1" x14ac:dyDescent="0.2">
      <c r="A22" s="88" t="s">
        <v>266</v>
      </c>
      <c r="B22" s="88"/>
      <c r="C22" s="4"/>
      <c r="D22" s="4"/>
      <c r="E22" s="95"/>
    </row>
    <row r="23" spans="1:5" s="10" customFormat="1" x14ac:dyDescent="0.2">
      <c r="A23" s="88" t="s">
        <v>266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322</v>
      </c>
      <c r="C25" s="87">
        <f>SUM(C10:C24)</f>
        <v>839</v>
      </c>
      <c r="D25" s="87">
        <f>SUM(D10:D24)</f>
        <v>839</v>
      </c>
      <c r="E25" s="97"/>
    </row>
    <row r="26" spans="1:5" x14ac:dyDescent="0.3">
      <c r="A26" s="44"/>
      <c r="B26" s="44"/>
    </row>
    <row r="27" spans="1:5" x14ac:dyDescent="0.3">
      <c r="A27" s="2" t="s">
        <v>409</v>
      </c>
      <c r="E27" s="5"/>
    </row>
    <row r="28" spans="1:5" x14ac:dyDescent="0.3">
      <c r="A28" s="2" t="s">
        <v>394</v>
      </c>
    </row>
    <row r="29" spans="1:5" x14ac:dyDescent="0.3">
      <c r="A29" s="215" t="s">
        <v>395</v>
      </c>
    </row>
    <row r="30" spans="1:5" x14ac:dyDescent="0.3">
      <c r="A30" s="215"/>
    </row>
    <row r="31" spans="1:5" x14ac:dyDescent="0.3">
      <c r="A31" s="215" t="s">
        <v>335</v>
      </c>
    </row>
    <row r="32" spans="1:5" s="23" customFormat="1" ht="12.75" x14ac:dyDescent="0.2"/>
    <row r="33" spans="1:9" x14ac:dyDescent="0.3">
      <c r="A33" s="70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259</v>
      </c>
      <c r="D36" s="12"/>
      <c r="E36"/>
      <c r="F36"/>
      <c r="G36"/>
      <c r="H36"/>
      <c r="I36"/>
    </row>
    <row r="37" spans="1:9" x14ac:dyDescent="0.3">
      <c r="B37" s="2" t="s">
        <v>258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5" t="s">
        <v>441</v>
      </c>
      <c r="B1" s="75"/>
      <c r="C1" s="78"/>
      <c r="D1" s="78"/>
      <c r="E1" s="78"/>
      <c r="F1" s="78"/>
      <c r="G1" s="281"/>
      <c r="H1" s="281"/>
      <c r="I1" s="413" t="s">
        <v>97</v>
      </c>
      <c r="J1" s="413"/>
    </row>
    <row r="2" spans="1:10" ht="15" x14ac:dyDescent="0.3">
      <c r="A2" s="77" t="s">
        <v>128</v>
      </c>
      <c r="B2" s="75"/>
      <c r="C2" s="78"/>
      <c r="D2" s="78"/>
      <c r="E2" s="78"/>
      <c r="F2" s="78"/>
      <c r="G2" s="281"/>
      <c r="H2" s="281"/>
      <c r="I2" s="411" t="s">
        <v>623</v>
      </c>
      <c r="J2" s="411"/>
    </row>
    <row r="3" spans="1:10" ht="15" x14ac:dyDescent="0.3">
      <c r="A3" s="77"/>
      <c r="B3" s="77"/>
      <c r="C3" s="75"/>
      <c r="D3" s="75"/>
      <c r="E3" s="75"/>
      <c r="F3" s="75"/>
      <c r="G3" s="281"/>
      <c r="H3" s="281"/>
      <c r="I3" s="281"/>
    </row>
    <row r="4" spans="1:10" ht="15" x14ac:dyDescent="0.3">
      <c r="A4" s="78" t="s">
        <v>262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საქართველოს კონსერვატიული პარტია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280"/>
      <c r="B7" s="280"/>
      <c r="C7" s="280"/>
      <c r="D7" s="280"/>
      <c r="E7" s="280"/>
      <c r="F7" s="280"/>
      <c r="G7" s="79"/>
      <c r="H7" s="79"/>
      <c r="I7" s="79"/>
    </row>
    <row r="8" spans="1:10" ht="45" x14ac:dyDescent="0.2">
      <c r="A8" s="91" t="s">
        <v>64</v>
      </c>
      <c r="B8" s="91" t="s">
        <v>326</v>
      </c>
      <c r="C8" s="91" t="s">
        <v>327</v>
      </c>
      <c r="D8" s="91" t="s">
        <v>215</v>
      </c>
      <c r="E8" s="91" t="s">
        <v>331</v>
      </c>
      <c r="F8" s="91" t="s">
        <v>334</v>
      </c>
      <c r="G8" s="80" t="s">
        <v>10</v>
      </c>
      <c r="H8" s="80" t="s">
        <v>9</v>
      </c>
      <c r="I8" s="80" t="s">
        <v>376</v>
      </c>
      <c r="J8" s="226" t="s">
        <v>333</v>
      </c>
    </row>
    <row r="9" spans="1:10" ht="15" x14ac:dyDescent="0.2">
      <c r="A9" s="99">
        <v>1</v>
      </c>
      <c r="B9" s="99" t="s">
        <v>594</v>
      </c>
      <c r="C9" s="99" t="s">
        <v>595</v>
      </c>
      <c r="D9" s="99">
        <v>1025018164</v>
      </c>
      <c r="E9" s="99" t="s">
        <v>596</v>
      </c>
      <c r="F9" s="99" t="s">
        <v>333</v>
      </c>
      <c r="G9" s="4">
        <v>375</v>
      </c>
      <c r="H9" s="4">
        <v>300</v>
      </c>
      <c r="I9" s="4">
        <v>75</v>
      </c>
      <c r="J9" s="226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264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426</v>
      </c>
      <c r="G25" s="87">
        <f>SUM(G9:G24)</f>
        <v>375</v>
      </c>
      <c r="H25" s="87">
        <f>SUM(H9:H24)</f>
        <v>300</v>
      </c>
      <c r="I25" s="87">
        <f>SUM(I9:I24)</f>
        <v>75</v>
      </c>
    </row>
    <row r="26" spans="1:9" ht="15" x14ac:dyDescent="0.3">
      <c r="A26" s="224"/>
      <c r="B26" s="224"/>
      <c r="C26" s="224"/>
      <c r="D26" s="224"/>
      <c r="E26" s="224"/>
      <c r="F26" s="224"/>
      <c r="G26" s="224"/>
      <c r="H26" s="184"/>
      <c r="I26" s="184"/>
    </row>
    <row r="27" spans="1:9" ht="15" x14ac:dyDescent="0.3">
      <c r="A27" s="225" t="s">
        <v>442</v>
      </c>
      <c r="B27" s="225"/>
      <c r="C27" s="224"/>
      <c r="D27" s="224"/>
      <c r="E27" s="224"/>
      <c r="F27" s="224"/>
      <c r="G27" s="224"/>
      <c r="H27" s="184"/>
      <c r="I27" s="184"/>
    </row>
    <row r="28" spans="1:9" ht="15" x14ac:dyDescent="0.3">
      <c r="A28" s="225"/>
      <c r="B28" s="225"/>
      <c r="C28" s="224"/>
      <c r="D28" s="224"/>
      <c r="E28" s="224"/>
      <c r="F28" s="224"/>
      <c r="G28" s="224"/>
      <c r="H28" s="184"/>
      <c r="I28" s="184"/>
    </row>
    <row r="29" spans="1:9" ht="15" x14ac:dyDescent="0.3">
      <c r="A29" s="225"/>
      <c r="B29" s="225"/>
      <c r="C29" s="184"/>
      <c r="D29" s="184"/>
      <c r="E29" s="184"/>
      <c r="F29" s="184"/>
      <c r="G29" s="184"/>
      <c r="H29" s="184"/>
      <c r="I29" s="184"/>
    </row>
    <row r="30" spans="1:9" ht="15" x14ac:dyDescent="0.3">
      <c r="A30" s="225"/>
      <c r="B30" s="225"/>
      <c r="C30" s="184"/>
      <c r="D30" s="184"/>
      <c r="E30" s="184"/>
      <c r="F30" s="184"/>
      <c r="G30" s="184"/>
      <c r="H30" s="184"/>
      <c r="I30" s="184"/>
    </row>
    <row r="31" spans="1:9" x14ac:dyDescent="0.2">
      <c r="A31" s="222"/>
      <c r="B31" s="222"/>
      <c r="C31" s="222"/>
      <c r="D31" s="222"/>
      <c r="E31" s="222"/>
      <c r="F31" s="222"/>
      <c r="G31" s="222"/>
      <c r="H31" s="222"/>
      <c r="I31" s="222"/>
    </row>
    <row r="32" spans="1:9" ht="15" x14ac:dyDescent="0.3">
      <c r="A32" s="190" t="s">
        <v>96</v>
      </c>
      <c r="B32" s="190"/>
      <c r="C32" s="184"/>
      <c r="D32" s="184"/>
      <c r="E32" s="184"/>
      <c r="F32" s="184"/>
      <c r="G32" s="184"/>
      <c r="H32" s="184"/>
      <c r="I32" s="184"/>
    </row>
    <row r="33" spans="1:9" ht="15" x14ac:dyDescent="0.3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 ht="15" x14ac:dyDescent="0.3">
      <c r="A34" s="184"/>
      <c r="B34" s="184"/>
      <c r="C34" s="184"/>
      <c r="D34" s="184"/>
      <c r="E34" s="188"/>
      <c r="F34" s="188"/>
      <c r="G34" s="188"/>
      <c r="H34" s="184"/>
      <c r="I34" s="184"/>
    </row>
    <row r="35" spans="1:9" ht="15" x14ac:dyDescent="0.3">
      <c r="A35" s="190"/>
      <c r="B35" s="190"/>
      <c r="C35" s="190" t="s">
        <v>375</v>
      </c>
      <c r="D35" s="190"/>
      <c r="E35" s="190"/>
      <c r="F35" s="190"/>
      <c r="G35" s="190"/>
      <c r="H35" s="184"/>
      <c r="I35" s="184"/>
    </row>
    <row r="36" spans="1:9" ht="15" x14ac:dyDescent="0.3">
      <c r="A36" s="184"/>
      <c r="B36" s="184"/>
      <c r="C36" s="184" t="s">
        <v>374</v>
      </c>
      <c r="D36" s="184"/>
      <c r="E36" s="184"/>
      <c r="F36" s="184"/>
      <c r="G36" s="184"/>
      <c r="H36" s="184"/>
      <c r="I36" s="184"/>
    </row>
    <row r="37" spans="1:9" x14ac:dyDescent="0.2">
      <c r="A37" s="192"/>
      <c r="B37" s="192"/>
      <c r="C37" s="192" t="s">
        <v>127</v>
      </c>
      <c r="D37" s="192"/>
      <c r="E37" s="192"/>
      <c r="F37" s="192"/>
      <c r="G37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443</v>
      </c>
      <c r="B1" s="78"/>
      <c r="C1" s="78"/>
      <c r="D1" s="78"/>
      <c r="E1" s="78"/>
      <c r="F1" s="78"/>
      <c r="G1" s="413" t="s">
        <v>97</v>
      </c>
      <c r="H1" s="413"/>
      <c r="I1" s="379"/>
    </row>
    <row r="2" spans="1:9" ht="15" x14ac:dyDescent="0.3">
      <c r="A2" s="77" t="s">
        <v>128</v>
      </c>
      <c r="B2" s="78"/>
      <c r="C2" s="78"/>
      <c r="D2" s="78"/>
      <c r="E2" s="78"/>
      <c r="F2" s="78"/>
      <c r="G2" s="411" t="s">
        <v>623</v>
      </c>
      <c r="H2" s="411"/>
      <c r="I2" s="77"/>
    </row>
    <row r="3" spans="1:9" ht="15" x14ac:dyDescent="0.3">
      <c r="A3" s="77"/>
      <c r="B3" s="77"/>
      <c r="C3" s="77"/>
      <c r="D3" s="77"/>
      <c r="E3" s="77"/>
      <c r="F3" s="77"/>
      <c r="G3" s="281"/>
      <c r="H3" s="281"/>
      <c r="I3" s="379"/>
    </row>
    <row r="4" spans="1:9" ht="15" x14ac:dyDescent="0.3">
      <c r="A4" s="78" t="s">
        <v>262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საქართველოს კონსერვატიული პარტია</v>
      </c>
      <c r="B5" s="81"/>
      <c r="C5" s="81"/>
      <c r="D5" s="81"/>
      <c r="E5" s="81"/>
      <c r="F5" s="81"/>
      <c r="G5" s="82"/>
      <c r="H5" s="82"/>
      <c r="I5" s="82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2">
      <c r="A7" s="280"/>
      <c r="B7" s="280"/>
      <c r="C7" s="280"/>
      <c r="D7" s="280"/>
      <c r="E7" s="280"/>
      <c r="F7" s="280"/>
      <c r="G7" s="79"/>
      <c r="H7" s="79"/>
      <c r="I7" s="379"/>
    </row>
    <row r="8" spans="1:9" ht="45" x14ac:dyDescent="0.2">
      <c r="A8" s="375" t="s">
        <v>64</v>
      </c>
      <c r="B8" s="80" t="s">
        <v>326</v>
      </c>
      <c r="C8" s="91" t="s">
        <v>327</v>
      </c>
      <c r="D8" s="91" t="s">
        <v>215</v>
      </c>
      <c r="E8" s="91" t="s">
        <v>330</v>
      </c>
      <c r="F8" s="91" t="s">
        <v>329</v>
      </c>
      <c r="G8" s="91" t="s">
        <v>370</v>
      </c>
      <c r="H8" s="80" t="s">
        <v>10</v>
      </c>
      <c r="I8" s="80" t="s">
        <v>9</v>
      </c>
    </row>
    <row r="9" spans="1:9" ht="45" x14ac:dyDescent="0.2">
      <c r="A9" s="376"/>
      <c r="B9" s="377" t="s">
        <v>478</v>
      </c>
      <c r="C9" s="99" t="s">
        <v>479</v>
      </c>
      <c r="D9" s="99">
        <v>1011094631</v>
      </c>
      <c r="E9" s="99" t="s">
        <v>480</v>
      </c>
      <c r="F9" s="99" t="s">
        <v>481</v>
      </c>
      <c r="G9" s="99">
        <v>3</v>
      </c>
      <c r="H9" s="4">
        <v>1000</v>
      </c>
      <c r="I9" s="4">
        <v>1000</v>
      </c>
    </row>
    <row r="10" spans="1:9" ht="45" x14ac:dyDescent="0.2">
      <c r="A10" s="376"/>
      <c r="B10" s="377" t="s">
        <v>482</v>
      </c>
      <c r="C10" s="99" t="s">
        <v>483</v>
      </c>
      <c r="D10" s="99">
        <v>1005043493</v>
      </c>
      <c r="E10" s="99" t="s">
        <v>480</v>
      </c>
      <c r="F10" s="99" t="s">
        <v>484</v>
      </c>
      <c r="G10" s="99">
        <v>2</v>
      </c>
      <c r="H10" s="4">
        <v>1800</v>
      </c>
      <c r="I10" s="4">
        <v>1800</v>
      </c>
    </row>
    <row r="11" spans="1:9" ht="45" x14ac:dyDescent="0.2">
      <c r="A11" s="376"/>
      <c r="B11" s="377" t="s">
        <v>597</v>
      </c>
      <c r="C11" s="88" t="s">
        <v>598</v>
      </c>
      <c r="D11" s="88">
        <v>1001052312</v>
      </c>
      <c r="E11" s="99" t="s">
        <v>480</v>
      </c>
      <c r="F11" s="99" t="s">
        <v>484</v>
      </c>
      <c r="G11" s="88">
        <v>2</v>
      </c>
      <c r="H11" s="4">
        <v>740</v>
      </c>
      <c r="I11" s="4">
        <v>740</v>
      </c>
    </row>
    <row r="12" spans="1:9" ht="45" x14ac:dyDescent="0.2">
      <c r="A12" s="376"/>
      <c r="B12" s="377" t="s">
        <v>599</v>
      </c>
      <c r="C12" s="88" t="s">
        <v>600</v>
      </c>
      <c r="D12" s="88">
        <v>100169982</v>
      </c>
      <c r="E12" s="99" t="s">
        <v>480</v>
      </c>
      <c r="F12" s="88" t="s">
        <v>481</v>
      </c>
      <c r="G12" s="88">
        <v>3</v>
      </c>
      <c r="H12" s="4">
        <v>1000</v>
      </c>
      <c r="I12" s="4">
        <v>1000</v>
      </c>
    </row>
    <row r="13" spans="1:9" ht="15" x14ac:dyDescent="0.2">
      <c r="A13" s="376"/>
      <c r="B13" s="377"/>
      <c r="C13" s="88"/>
      <c r="D13" s="88"/>
      <c r="E13" s="88"/>
      <c r="F13" s="88"/>
      <c r="G13" s="88"/>
      <c r="H13" s="4"/>
      <c r="I13" s="4"/>
    </row>
    <row r="14" spans="1:9" ht="15" x14ac:dyDescent="0.2">
      <c r="A14" s="376"/>
      <c r="B14" s="377"/>
      <c r="C14" s="88"/>
      <c r="D14" s="88"/>
      <c r="E14" s="88"/>
      <c r="F14" s="88"/>
      <c r="G14" s="88"/>
      <c r="H14" s="4"/>
      <c r="I14" s="4"/>
    </row>
    <row r="15" spans="1:9" ht="15" x14ac:dyDescent="0.2">
      <c r="A15" s="376"/>
      <c r="B15" s="377"/>
      <c r="C15" s="88"/>
      <c r="D15" s="88"/>
      <c r="E15" s="88"/>
      <c r="F15" s="88"/>
      <c r="G15" s="88"/>
      <c r="H15" s="4"/>
      <c r="I15" s="4"/>
    </row>
    <row r="16" spans="1:9" ht="15" x14ac:dyDescent="0.2">
      <c r="A16" s="376"/>
      <c r="B16" s="377"/>
      <c r="C16" s="88"/>
      <c r="D16" s="88"/>
      <c r="E16" s="88"/>
      <c r="F16" s="88"/>
      <c r="G16" s="88"/>
      <c r="H16" s="4"/>
      <c r="I16" s="4"/>
    </row>
    <row r="17" spans="1:9" ht="15" x14ac:dyDescent="0.2">
      <c r="A17" s="376"/>
      <c r="B17" s="377"/>
      <c r="C17" s="88"/>
      <c r="D17" s="88"/>
      <c r="E17" s="88"/>
      <c r="F17" s="88"/>
      <c r="G17" s="88"/>
      <c r="H17" s="4"/>
      <c r="I17" s="4"/>
    </row>
    <row r="18" spans="1:9" ht="15" x14ac:dyDescent="0.2">
      <c r="A18" s="376"/>
      <c r="B18" s="377"/>
      <c r="C18" s="88"/>
      <c r="D18" s="88"/>
      <c r="E18" s="88"/>
      <c r="F18" s="88"/>
      <c r="G18" s="88"/>
      <c r="H18" s="4"/>
      <c r="I18" s="4"/>
    </row>
    <row r="19" spans="1:9" ht="15" x14ac:dyDescent="0.2">
      <c r="A19" s="376"/>
      <c r="B19" s="377"/>
      <c r="C19" s="88"/>
      <c r="D19" s="88"/>
      <c r="E19" s="88"/>
      <c r="F19" s="88"/>
      <c r="G19" s="88"/>
      <c r="H19" s="4"/>
      <c r="I19" s="4"/>
    </row>
    <row r="20" spans="1:9" ht="15" x14ac:dyDescent="0.2">
      <c r="A20" s="376"/>
      <c r="B20" s="377"/>
      <c r="C20" s="88"/>
      <c r="D20" s="88"/>
      <c r="E20" s="88"/>
      <c r="F20" s="88"/>
      <c r="G20" s="88"/>
      <c r="H20" s="4"/>
      <c r="I20" s="4"/>
    </row>
    <row r="21" spans="1:9" ht="15" x14ac:dyDescent="0.2">
      <c r="A21" s="376"/>
      <c r="B21" s="377"/>
      <c r="C21" s="88"/>
      <c r="D21" s="88"/>
      <c r="E21" s="88"/>
      <c r="F21" s="88"/>
      <c r="G21" s="88"/>
      <c r="H21" s="4"/>
      <c r="I21" s="4"/>
    </row>
    <row r="22" spans="1:9" ht="15" x14ac:dyDescent="0.2">
      <c r="A22" s="376"/>
      <c r="B22" s="377"/>
      <c r="C22" s="88"/>
      <c r="D22" s="88"/>
      <c r="E22" s="88"/>
      <c r="F22" s="88"/>
      <c r="G22" s="88"/>
      <c r="H22" s="4"/>
      <c r="I22" s="4"/>
    </row>
    <row r="23" spans="1:9" ht="15" x14ac:dyDescent="0.2">
      <c r="A23" s="376"/>
      <c r="B23" s="377"/>
      <c r="C23" s="88"/>
      <c r="D23" s="88"/>
      <c r="E23" s="88"/>
      <c r="F23" s="88"/>
      <c r="G23" s="88"/>
      <c r="H23" s="4"/>
      <c r="I23" s="4"/>
    </row>
    <row r="24" spans="1:9" ht="15" x14ac:dyDescent="0.2">
      <c r="A24" s="376"/>
      <c r="B24" s="377"/>
      <c r="C24" s="88"/>
      <c r="D24" s="88"/>
      <c r="E24" s="88"/>
      <c r="F24" s="88"/>
      <c r="G24" s="88"/>
      <c r="H24" s="4"/>
      <c r="I24" s="4"/>
    </row>
    <row r="25" spans="1:9" ht="15" x14ac:dyDescent="0.2">
      <c r="A25" s="376"/>
      <c r="B25" s="377"/>
      <c r="C25" s="88"/>
      <c r="D25" s="88"/>
      <c r="E25" s="88"/>
      <c r="F25" s="88"/>
      <c r="G25" s="88"/>
      <c r="H25" s="4"/>
      <c r="I25" s="4"/>
    </row>
    <row r="26" spans="1:9" ht="15" x14ac:dyDescent="0.2">
      <c r="A26" s="376"/>
      <c r="B26" s="377"/>
      <c r="C26" s="88"/>
      <c r="D26" s="88"/>
      <c r="E26" s="88"/>
      <c r="F26" s="88"/>
      <c r="G26" s="88"/>
      <c r="H26" s="4"/>
      <c r="I26" s="4"/>
    </row>
    <row r="27" spans="1:9" ht="15" x14ac:dyDescent="0.2">
      <c r="A27" s="376"/>
      <c r="B27" s="377"/>
      <c r="C27" s="88"/>
      <c r="D27" s="88"/>
      <c r="E27" s="88"/>
      <c r="F27" s="88"/>
      <c r="G27" s="88"/>
      <c r="H27" s="4"/>
      <c r="I27" s="4"/>
    </row>
    <row r="28" spans="1:9" ht="15" x14ac:dyDescent="0.2">
      <c r="A28" s="376"/>
      <c r="B28" s="377"/>
      <c r="C28" s="88"/>
      <c r="D28" s="88"/>
      <c r="E28" s="88"/>
      <c r="F28" s="88"/>
      <c r="G28" s="88"/>
      <c r="H28" s="4"/>
      <c r="I28" s="4"/>
    </row>
    <row r="29" spans="1:9" ht="15" x14ac:dyDescent="0.2">
      <c r="A29" s="376"/>
      <c r="B29" s="377"/>
      <c r="C29" s="88"/>
      <c r="D29" s="88"/>
      <c r="E29" s="88"/>
      <c r="F29" s="88"/>
      <c r="G29" s="88"/>
      <c r="H29" s="4"/>
      <c r="I29" s="4"/>
    </row>
    <row r="30" spans="1:9" ht="15" x14ac:dyDescent="0.2">
      <c r="A30" s="376"/>
      <c r="B30" s="377"/>
      <c r="C30" s="88"/>
      <c r="D30" s="88"/>
      <c r="E30" s="88"/>
      <c r="F30" s="88"/>
      <c r="G30" s="88"/>
      <c r="H30" s="4"/>
      <c r="I30" s="4"/>
    </row>
    <row r="31" spans="1:9" ht="15" x14ac:dyDescent="0.2">
      <c r="A31" s="376"/>
      <c r="B31" s="377"/>
      <c r="C31" s="88"/>
      <c r="D31" s="88"/>
      <c r="E31" s="88"/>
      <c r="F31" s="88"/>
      <c r="G31" s="88"/>
      <c r="H31" s="4"/>
      <c r="I31" s="4"/>
    </row>
    <row r="32" spans="1:9" ht="15" x14ac:dyDescent="0.2">
      <c r="A32" s="376"/>
      <c r="B32" s="377"/>
      <c r="C32" s="88"/>
      <c r="D32" s="88"/>
      <c r="E32" s="88"/>
      <c r="F32" s="88"/>
      <c r="G32" s="88"/>
      <c r="H32" s="4"/>
      <c r="I32" s="4"/>
    </row>
    <row r="33" spans="1:9" ht="15" x14ac:dyDescent="0.2">
      <c r="A33" s="376"/>
      <c r="B33" s="377"/>
      <c r="C33" s="88"/>
      <c r="D33" s="88"/>
      <c r="E33" s="88"/>
      <c r="F33" s="88"/>
      <c r="G33" s="88"/>
      <c r="H33" s="4"/>
      <c r="I33" s="4"/>
    </row>
    <row r="34" spans="1:9" ht="15" x14ac:dyDescent="0.3">
      <c r="A34" s="376"/>
      <c r="B34" s="378"/>
      <c r="C34" s="100"/>
      <c r="D34" s="100"/>
      <c r="E34" s="100"/>
      <c r="F34" s="100"/>
      <c r="G34" s="100" t="s">
        <v>325</v>
      </c>
      <c r="H34" s="87">
        <f>SUM(H9:H33)</f>
        <v>4540</v>
      </c>
      <c r="I34" s="87">
        <f>SUM(I9:I33)</f>
        <v>4540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15" t="s">
        <v>444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15"/>
      <c r="B37" s="44"/>
      <c r="C37" s="44"/>
      <c r="D37" s="44"/>
      <c r="E37" s="44"/>
      <c r="F37" s="44"/>
      <c r="G37" s="2"/>
      <c r="H37" s="2"/>
    </row>
    <row r="38" spans="1:9" ht="15" x14ac:dyDescent="0.3">
      <c r="A38" s="215"/>
      <c r="B38" s="2"/>
      <c r="C38" s="2"/>
      <c r="D38" s="2"/>
      <c r="E38" s="2"/>
      <c r="F38" s="2"/>
      <c r="G38" s="2"/>
      <c r="H38" s="2"/>
    </row>
    <row r="39" spans="1:9" ht="15" x14ac:dyDescent="0.3">
      <c r="A39" s="215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0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0"/>
      <c r="B44" s="70" t="s">
        <v>259</v>
      </c>
      <c r="C44" s="70"/>
      <c r="D44" s="70"/>
      <c r="E44" s="70"/>
      <c r="F44" s="70"/>
      <c r="G44" s="2"/>
      <c r="H44" s="12"/>
    </row>
    <row r="45" spans="1:9" ht="15" x14ac:dyDescent="0.3">
      <c r="A45" s="2"/>
      <c r="B45" s="2" t="s">
        <v>258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5" customWidth="1"/>
    <col min="2" max="2" width="18" style="185" customWidth="1"/>
    <col min="3" max="3" width="18.57031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5" t="s">
        <v>445</v>
      </c>
      <c r="B1" s="75"/>
      <c r="C1" s="78"/>
      <c r="D1" s="78"/>
      <c r="E1" s="78"/>
      <c r="F1" s="78"/>
      <c r="G1" s="413" t="s">
        <v>97</v>
      </c>
      <c r="H1" s="413"/>
    </row>
    <row r="2" spans="1:10" ht="15" x14ac:dyDescent="0.3">
      <c r="A2" s="77" t="s">
        <v>128</v>
      </c>
      <c r="B2" s="75"/>
      <c r="C2" s="78"/>
      <c r="D2" s="78"/>
      <c r="E2" s="78"/>
      <c r="F2" s="78"/>
      <c r="G2" s="411" t="s">
        <v>623</v>
      </c>
      <c r="H2" s="411"/>
    </row>
    <row r="3" spans="1:10" ht="15" x14ac:dyDescent="0.3">
      <c r="A3" s="77"/>
      <c r="B3" s="77"/>
      <c r="C3" s="77"/>
      <c r="D3" s="77"/>
      <c r="E3" s="77"/>
      <c r="F3" s="77"/>
      <c r="G3" s="281"/>
      <c r="H3" s="281"/>
    </row>
    <row r="4" spans="1:10" ht="15" x14ac:dyDescent="0.3">
      <c r="A4" s="78" t="s">
        <v>262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საქართველოს კონსერვატიული პარტია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80"/>
      <c r="B7" s="280"/>
      <c r="C7" s="280"/>
      <c r="D7" s="280"/>
      <c r="E7" s="280"/>
      <c r="F7" s="280"/>
      <c r="G7" s="79"/>
      <c r="H7" s="79"/>
    </row>
    <row r="8" spans="1:10" ht="30" x14ac:dyDescent="0.2">
      <c r="A8" s="91" t="s">
        <v>64</v>
      </c>
      <c r="B8" s="91" t="s">
        <v>326</v>
      </c>
      <c r="C8" s="91" t="s">
        <v>327</v>
      </c>
      <c r="D8" s="91" t="s">
        <v>215</v>
      </c>
      <c r="E8" s="91" t="s">
        <v>334</v>
      </c>
      <c r="F8" s="91" t="s">
        <v>328</v>
      </c>
      <c r="G8" s="80" t="s">
        <v>10</v>
      </c>
      <c r="H8" s="80" t="s">
        <v>9</v>
      </c>
      <c r="J8" s="226" t="s">
        <v>333</v>
      </c>
    </row>
    <row r="9" spans="1:10" ht="15" x14ac:dyDescent="0.2">
      <c r="A9" s="99"/>
      <c r="B9" s="99"/>
      <c r="C9" s="99"/>
      <c r="D9" s="402"/>
      <c r="E9" s="99"/>
      <c r="F9" s="99"/>
      <c r="G9" s="4"/>
      <c r="H9" s="4"/>
      <c r="J9" s="226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332</v>
      </c>
      <c r="G34" s="87">
        <f>SUM(G9:G33)</f>
        <v>0</v>
      </c>
      <c r="H34" s="87">
        <f>SUM(H9:H33)</f>
        <v>0</v>
      </c>
    </row>
    <row r="35" spans="1:9" ht="15" x14ac:dyDescent="0.3">
      <c r="A35" s="224"/>
      <c r="B35" s="224"/>
      <c r="C35" s="224"/>
      <c r="D35" s="224"/>
      <c r="E35" s="224"/>
      <c r="F35" s="224"/>
      <c r="G35" s="224"/>
      <c r="H35" s="184"/>
      <c r="I35" s="184"/>
    </row>
    <row r="36" spans="1:9" ht="15" x14ac:dyDescent="0.3">
      <c r="A36" s="225" t="s">
        <v>446</v>
      </c>
      <c r="B36" s="225"/>
      <c r="C36" s="224"/>
      <c r="D36" s="224"/>
      <c r="E36" s="224"/>
      <c r="F36" s="224"/>
      <c r="G36" s="224"/>
      <c r="H36" s="184"/>
      <c r="I36" s="184"/>
    </row>
    <row r="37" spans="1:9" ht="15" x14ac:dyDescent="0.3">
      <c r="A37" s="225"/>
      <c r="B37" s="225"/>
      <c r="C37" s="224"/>
      <c r="D37" s="224"/>
      <c r="E37" s="224"/>
      <c r="F37" s="224"/>
      <c r="G37" s="224"/>
      <c r="H37" s="184"/>
      <c r="I37" s="184"/>
    </row>
    <row r="38" spans="1:9" ht="15" x14ac:dyDescent="0.3">
      <c r="A38" s="225"/>
      <c r="B38" s="225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25"/>
      <c r="B39" s="225"/>
      <c r="C39" s="184"/>
      <c r="D39" s="184"/>
      <c r="E39" s="184"/>
      <c r="F39" s="184"/>
      <c r="G39" s="184"/>
      <c r="H39" s="184"/>
      <c r="I39" s="184"/>
    </row>
    <row r="40" spans="1:9" x14ac:dyDescent="0.2">
      <c r="A40" s="222"/>
      <c r="B40" s="222"/>
      <c r="C40" s="222"/>
      <c r="D40" s="222"/>
      <c r="E40" s="222"/>
      <c r="F40" s="222"/>
      <c r="G40" s="222"/>
      <c r="H40" s="222"/>
      <c r="I40" s="222"/>
    </row>
    <row r="41" spans="1:9" ht="15" x14ac:dyDescent="0.3">
      <c r="A41" s="190" t="s">
        <v>96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408</v>
      </c>
      <c r="D44" s="190"/>
      <c r="E44" s="224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258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127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Sheet1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2020-10-13T11:20:18Z</cp:lastPrinted>
  <dcterms:created xsi:type="dcterms:W3CDTF">2011-12-27T13:20:18Z</dcterms:created>
  <dcterms:modified xsi:type="dcterms:W3CDTF">2020-10-13T11:26:35Z</dcterms:modified>
</cp:coreProperties>
</file>